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320" windowHeight="10035" activeTab="2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44525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 s="1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E87" i="5"/>
  <c r="E86" i="5" s="1"/>
  <c r="E85" i="5" s="1"/>
  <c r="D87" i="5"/>
  <c r="F86" i="5"/>
  <c r="F85" i="5" s="1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F73" i="5"/>
  <c r="F72" i="5" s="1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D33" i="5" s="1"/>
  <c r="F34" i="5"/>
  <c r="E34" i="5"/>
  <c r="E33" i="5" s="1"/>
  <c r="D34" i="5"/>
  <c r="F33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D9" i="5" s="1"/>
  <c r="F10" i="5"/>
  <c r="E10" i="5"/>
  <c r="E9" i="5" s="1"/>
  <c r="D10" i="5"/>
  <c r="F9" i="5"/>
  <c r="F62" i="5" l="1"/>
  <c r="F8" i="5" s="1"/>
  <c r="E8" i="5"/>
  <c r="E133" i="5" s="1"/>
  <c r="E142" i="5" s="1"/>
  <c r="D72" i="5"/>
  <c r="D62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F133" i="5" l="1"/>
  <c r="F142" i="5" s="1"/>
  <c r="D8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61" i="3" l="1"/>
  <c r="E57" i="3" s="1"/>
  <c r="E56" i="3" s="1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Q18" i="3"/>
  <c r="Q17" i="3" s="1"/>
  <c r="F70" i="3"/>
  <c r="K75" i="3"/>
  <c r="K74" i="3" s="1"/>
  <c r="K73" i="3" s="1"/>
  <c r="G75" i="3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30" i="3" l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D58" i="3" s="1"/>
  <c r="F138" i="3"/>
  <c r="F137" i="3" s="1"/>
  <c r="F130" i="3" s="1"/>
  <c r="G72" i="3"/>
  <c r="F75" i="3"/>
  <c r="F74" i="3" s="1"/>
  <c r="F73" i="3" s="1"/>
  <c r="P130" i="3"/>
  <c r="P72" i="3" s="1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Q16" i="3"/>
  <c r="H72" i="3"/>
  <c r="H15" i="3" s="1"/>
  <c r="H14" i="3" s="1"/>
  <c r="E15" i="3"/>
  <c r="E14" i="3" s="1"/>
  <c r="M72" i="3"/>
  <c r="Q72" i="3"/>
  <c r="F7" i="1"/>
  <c r="G7" i="1"/>
  <c r="H7" i="1"/>
  <c r="F10" i="1"/>
  <c r="G10" i="1"/>
  <c r="H10" i="1"/>
  <c r="F22" i="1"/>
  <c r="G22" i="1"/>
  <c r="H22" i="1"/>
  <c r="H13" i="1" l="1"/>
  <c r="H24" i="1" s="1"/>
  <c r="G13" i="1"/>
  <c r="G24" i="1" s="1"/>
  <c r="F13" i="1"/>
  <c r="F24" i="1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<sst xmlns="http://schemas.openxmlformats.org/spreadsheetml/2006/main" count="555" uniqueCount="444">
  <si>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</si>
  <si>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</si>
  <si>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</si>
  <si>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</si>
  <si>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</si>
  <si>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</si>
  <si>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</si>
  <si>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</si>
  <si>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</si>
  <si>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</si>
  <si>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</si>
  <si>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</si>
  <si>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</si>
  <si>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</si>
  <si>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</si>
  <si>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</si>
  <si>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</si>
  <si>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</si>
  <si>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</si>
  <si>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</si>
  <si>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</si>
  <si>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</si>
  <si>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</si>
  <si>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</si>
  <si>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</si>
  <si>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</si>
  <si>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</si>
  <si>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</si>
  <si>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</si>
  <si>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</si>
  <si>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</si>
  <si>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</si>
  <si>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</si>
  <si>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</si>
  <si>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</si>
  <si>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</si>
  <si>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</si>
  <si>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</si>
  <si>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</si>
  <si>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</si>
  <si>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</si>
  <si>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</si>
  <si>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</si>
  <si>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</si>
  <si>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</si>
  <si>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</si>
  <si>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</si>
  <si>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</si>
  <si>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</si>
  <si>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</si>
  <si>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</si>
  <si>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</si>
  <si>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</si>
  <si>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</si>
  <si>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</si>
  <si>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</si>
  <si>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</si>
  <si>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</si>
  <si>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</si>
  <si>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</si>
  <si>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</si>
  <si>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</si>
  <si>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</si>
  <si>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</si>
  <si>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</si>
  <si>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</si>
  <si>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</si>
  <si>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</si>
  <si>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</si>
  <si>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</si>
  <si>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</si>
  <si>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</si>
  <si>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</si>
  <si>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</si>
  <si>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</si>
  <si>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</si>
  <si>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</si>
  <si>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</si>
  <si>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</si>
  <si>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</si>
  <si>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</si>
  <si>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</si>
  <si>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</si>
  <si>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</si>
  <si>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</si>
  <si>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</si>
  <si>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</si>
  <si>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</si>
  <si>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</si>
  <si>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</si>
  <si>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</si>
  <si>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</si>
  <si>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</si>
  <si>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</si>
  <si>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</si>
  <si>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</si>
  <si>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</si>
  <si>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</si>
  <si>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</si>
  <si>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</si>
  <si>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</si>
  <si>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</si>
  <si>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</si>
  <si>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</si>
  <si>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</si>
  <si>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</si>
  <si>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</si>
  <si>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</si>
  <si>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</si>
  <si>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</si>
  <si>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</si>
  <si>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</si>
  <si>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</si>
  <si>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</si>
  <si>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</si>
  <si>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</si>
  <si>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</si>
  <si>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</si>
  <si>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</si>
  <si>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</si>
  <si>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</si>
  <si>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</si>
  <si>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</si>
  <si>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</si>
  <si>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</si>
  <si>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</si>
  <si>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</si>
  <si>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</si>
  <si>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</si>
  <si>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</si>
  <si>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</si>
  <si>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</si>
  <si>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</si>
  <si>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</si>
  <si>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</si>
  <si>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</si>
  <si>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</si>
  <si>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</si>
  <si>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</si>
  <si>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</si>
  <si>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</si>
  <si>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</si>
  <si>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</si>
  <si>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</si>
  <si>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</si>
  <si>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</si>
  <si>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</si>
  <si>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</si>
  <si>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</si>
  <si>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</si>
  <si>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</si>
  <si>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</si>
  <si>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</si>
  <si>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</si>
  <si>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</si>
  <si>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</si>
  <si>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</si>
  <si>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</si>
  <si>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</si>
  <si>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</si>
  <si>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</si>
  <si>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</si>
  <si>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</si>
  <si>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</si>
  <si>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</si>
  <si>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</si>
  <si>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</si>
  <si>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</si>
  <si>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</si>
  <si>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</si>
  <si>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</si>
  <si>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</si>
  <si>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</si>
  <si>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</si>
  <si>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</si>
  <si>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</si>
  <si>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</si>
  <si>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</si>
  <si>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</si>
  <si>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</si>
  <si>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</si>
  <si>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</si>
  <si>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</si>
  <si>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</si>
  <si>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</si>
  <si>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</si>
  <si>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</si>
  <si>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</si>
  <si>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</si>
  <si>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</si>
  <si>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</si>
  <si>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</si>
  <si>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</si>
  <si>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</si>
  <si>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</si>
  <si>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</si>
  <si>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</si>
  <si>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</si>
  <si>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</si>
  <si>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</si>
  <si>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</si>
  <si>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</si>
  <si>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</si>
  <si>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</si>
  <si>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</si>
  <si>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</si>
  <si>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</si>
  <si>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</si>
  <si>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</si>
  <si>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</si>
  <si>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</si>
  <si>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</si>
  <si>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</si>
  <si>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</si>
  <si>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</si>
  <si>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</si>
  <si>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</si>
  <si>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</si>
  <si>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</si>
  <si>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</si>
  <si>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</si>
  <si>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</si>
  <si>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</si>
  <si>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</si>
  <si>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</si>
  <si>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</si>
  <si>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</si>
  <si>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</si>
  <si>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</si>
  <si>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</si>
  <si>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</si>
  <si>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</si>
  <si>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</si>
  <si>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</si>
  <si>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</si>
  <si>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</si>
  <si>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</si>
  <si>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</si>
  <si>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</si>
  <si>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</si>
  <si>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</si>
  <si>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</si>
  <si>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</si>
  <si>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</si>
  <si>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</si>
  <si>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</si>
  <si>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</si>
  <si>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</si>
  <si>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</si>
  <si>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</si>
  <si>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</si>
  <si>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</si>
  <si>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</si>
  <si>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</si>
  <si>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</si>
  <si>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</si>
  <si>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</si>
  <si>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</si>
  <si>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</si>
  <si>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</si>
  <si>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</si>
  <si>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</si>
  <si>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</si>
  <si>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</si>
  <si>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</si>
  <si>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</si>
  <si>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</si>
  <si>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</si>
  <si>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</si>
  <si>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</si>
  <si>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</si>
  <si>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</si>
  <si>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</si>
  <si>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</si>
  <si>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</si>
  <si>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</si>
  <si>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</si>
  <si>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</si>
  <si>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</si>
  <si>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</si>
  <si>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</si>
  <si>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</si>
  <si>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</si>
  <si>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</si>
  <si>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</si>
  <si>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</si>
  <si>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</si>
  <si>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</si>
  <si>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</si>
  <si>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</si>
  <si>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</si>
  <si>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</si>
  <si>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</si>
  <si>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</si>
  <si>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</si>
  <si>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</si>
  <si>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</si>
  <si>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</si>
  <si>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</si>
  <si>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</si>
  <si>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</si>
  <si>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</si>
  <si>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</si>
  <si>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</si>
  <si>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</si>
  <si>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</si>
  <si>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</si>
  <si>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</si>
  <si>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</si>
  <si>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</si>
  <si>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</si>
  <si>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</si>
  <si>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</si>
  <si>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</si>
  <si>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</si>
  <si>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</si>
  <si>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</si>
  <si>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</si>
  <si>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</si>
  <si>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</si>
  <si>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</si>
  <si>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</si>
  <si>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</si>
  <si>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</si>
  <si>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</si>
  <si>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</si>
  <si>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</si>
  <si>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</si>
  <si>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</si>
  <si>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</si>
  <si>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</si>
  <si>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</si>
  <si>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</si>
  <si>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</si>
  <si>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</si>
  <si>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</si>
  <si>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</si>
  <si>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</si>
  <si>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</si>
  <si>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</si>
  <si>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</si>
  <si>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</si>
  <si>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</si>
  <si>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</si>
  <si>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</si>
  <si>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</si>
  <si>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</si>
  <si>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</si>
  <si>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</si>
  <si>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</si>
  <si>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</si>
  <si>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</si>
  <si>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</si>
  <si>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</si>
  <si>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</si>
  <si>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</si>
  <si>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</si>
  <si>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</si>
  <si>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</si>
  <si>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</si>
  <si>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</si>
  <si>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</si>
  <si>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</si>
  <si>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</si>
  <si>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</si>
  <si>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</si>
  <si>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</si>
  <si>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</si>
  <si>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</si>
  <si>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</si>
  <si>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</si>
  <si>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</si>
  <si>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</si>
  <si>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</si>
  <si>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</si>
  <si>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</si>
  <si>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</si>
  <si>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</si>
  <si>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</si>
  <si>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</si>
  <si>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</si>
  <si>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</si>
  <si>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</si>
  <si>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</si>
  <si>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</si>
  <si>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</si>
  <si>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</si>
  <si>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</si>
  <si>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</si>
  <si>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</si>
  <si>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</si>
  <si>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</si>
  <si>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</si>
  <si>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</si>
  <si>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</si>
  <si>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</si>
  <si>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</si>
  <si>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</si>
  <si>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</si>
  <si>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</si>
  <si>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</si>
  <si>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</si>
  <si>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</si>
  <si>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</si>
  <si>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</si>
  <si>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</si>
  <si>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</si>
  <si>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</si>
  <si>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</si>
  <si>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</si>
  <si>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</si>
  <si>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</si>
  <si>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</si>
  <si>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</si>
  <si>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</si>
  <si>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</si>
  <si>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</si>
  <si>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</si>
  <si>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</si>
  <si>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</si>
  <si>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</si>
  <si>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</si>
  <si>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</si>
  <si>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</si>
  <si>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</si>
  <si>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</si>
  <si>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</si>
  <si>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</si>
  <si>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</si>
  <si>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</si>
  <si>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</si>
  <si>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</si>
  <si>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</si>
  <si>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</si>
  <si>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</si>
  <si>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</si>
  <si>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</si>
  <si>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</si>
  <si>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</si>
  <si>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NAZIV USTANOVE: OSNOVNA ŠKOLA MEDVEDGRAD</t>
  </si>
  <si>
    <t>Korisnik proračuna: OSNOVNA ŠKOLA MEDVEDGRAD</t>
  </si>
  <si>
    <t>Kontak osoba: Ružica Levak</t>
  </si>
  <si>
    <t>Tel :3701022</t>
  </si>
  <si>
    <t>U Zagrebu , 29.09. 2017.g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</si>
</sst>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21" sqref="H2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29"/>
      <c r="B2" s="229"/>
      <c r="C2" s="229"/>
      <c r="D2" s="229"/>
      <c r="E2" s="229"/>
      <c r="F2" s="229"/>
      <c r="G2" s="229"/>
      <c r="H2" s="229"/>
    </row>
    <row r="3" spans="1:10" ht="48" customHeight="1" x14ac:dyDescent="0.2">
      <c r="A3" s="230" t="s">
        <v>18</v>
      </c>
      <c r="B3" s="230"/>
      <c r="C3" s="230"/>
      <c r="D3" s="230"/>
      <c r="E3" s="230"/>
      <c r="F3" s="230"/>
      <c r="G3" s="230"/>
      <c r="H3" s="230"/>
    </row>
    <row r="4" spans="1:10" s="31" customFormat="1" ht="26.25" customHeight="1" x14ac:dyDescent="0.2">
      <c r="A4" s="230" t="s">
        <v>17</v>
      </c>
      <c r="B4" s="230"/>
      <c r="C4" s="230"/>
      <c r="D4" s="230"/>
      <c r="E4" s="230"/>
      <c r="F4" s="230"/>
      <c r="G4" s="231"/>
      <c r="H4" s="23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32" t="s">
        <v>16</v>
      </c>
      <c r="B7" s="233"/>
      <c r="C7" s="233"/>
      <c r="D7" s="233"/>
      <c r="E7" s="234"/>
      <c r="F7" s="13">
        <f>+F8+F9</f>
        <v>2845000</v>
      </c>
      <c r="G7" s="13">
        <f>G8+G9</f>
        <v>2880800</v>
      </c>
      <c r="H7" s="13">
        <f>+H8+H9</f>
        <v>2916700</v>
      </c>
      <c r="I7" s="28"/>
    </row>
    <row r="8" spans="1:10" ht="22.5" customHeight="1" x14ac:dyDescent="0.25">
      <c r="A8" s="244" t="s">
        <v>15</v>
      </c>
      <c r="B8" s="245"/>
      <c r="C8" s="245"/>
      <c r="D8" s="245"/>
      <c r="E8" s="246"/>
      <c r="F8" s="25">
        <v>2845000</v>
      </c>
      <c r="G8" s="25">
        <v>2880800</v>
      </c>
      <c r="H8" s="25">
        <v>2916700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>
        <v>0</v>
      </c>
      <c r="G9" s="25">
        <v>0</v>
      </c>
      <c r="H9" s="25">
        <v>0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2845000</v>
      </c>
      <c r="G10" s="13">
        <f>+G11+G12</f>
        <v>2880800</v>
      </c>
      <c r="H10" s="13">
        <f>+H11+H12</f>
        <v>2916700</v>
      </c>
    </row>
    <row r="11" spans="1:10" ht="22.5" customHeight="1" x14ac:dyDescent="0.25">
      <c r="A11" s="248" t="s">
        <v>12</v>
      </c>
      <c r="B11" s="245"/>
      <c r="C11" s="245"/>
      <c r="D11" s="245"/>
      <c r="E11" s="249"/>
      <c r="F11" s="25">
        <v>2844000</v>
      </c>
      <c r="G11" s="25">
        <v>2879800</v>
      </c>
      <c r="H11" s="24">
        <v>2915600</v>
      </c>
      <c r="I11" s="3"/>
      <c r="J11" s="3"/>
    </row>
    <row r="12" spans="1:10" ht="22.5" customHeight="1" x14ac:dyDescent="0.25">
      <c r="A12" s="250" t="s">
        <v>11</v>
      </c>
      <c r="B12" s="246"/>
      <c r="C12" s="246"/>
      <c r="D12" s="246"/>
      <c r="E12" s="246"/>
      <c r="F12" s="10">
        <v>1000</v>
      </c>
      <c r="G12" s="10">
        <v>1000</v>
      </c>
      <c r="H12" s="24">
        <v>1100</v>
      </c>
      <c r="I12" s="3"/>
      <c r="J12" s="3"/>
    </row>
    <row r="13" spans="1:10" ht="22.5" customHeight="1" x14ac:dyDescent="0.25">
      <c r="A13" s="235" t="s">
        <v>10</v>
      </c>
      <c r="B13" s="233"/>
      <c r="C13" s="233"/>
      <c r="D13" s="233"/>
      <c r="E13" s="233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0"/>
      <c r="B14" s="236"/>
      <c r="C14" s="236"/>
      <c r="D14" s="236"/>
      <c r="E14" s="236"/>
      <c r="F14" s="237"/>
      <c r="G14" s="237"/>
      <c r="H14" s="237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8" t="s">
        <v>9</v>
      </c>
      <c r="B16" s="239"/>
      <c r="C16" s="239"/>
      <c r="D16" s="239"/>
      <c r="E16" s="240"/>
      <c r="F16" s="23">
        <v>0</v>
      </c>
      <c r="G16" s="23">
        <v>0</v>
      </c>
      <c r="H16" s="22">
        <v>0</v>
      </c>
      <c r="J16" s="3"/>
    </row>
    <row r="17" spans="1:11" ht="34.5" customHeight="1" x14ac:dyDescent="0.25">
      <c r="A17" s="241" t="s">
        <v>8</v>
      </c>
      <c r="B17" s="242"/>
      <c r="C17" s="242"/>
      <c r="D17" s="242"/>
      <c r="E17" s="243"/>
      <c r="F17" s="21"/>
      <c r="G17" s="21"/>
      <c r="H17" s="20"/>
      <c r="J17" s="3"/>
    </row>
    <row r="18" spans="1:11" s="7" customFormat="1" ht="25.5" customHeight="1" x14ac:dyDescent="0.25">
      <c r="A18" s="253"/>
      <c r="B18" s="236"/>
      <c r="C18" s="236"/>
      <c r="D18" s="236"/>
      <c r="E18" s="236"/>
      <c r="F18" s="237"/>
      <c r="G18" s="237"/>
      <c r="H18" s="237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44" t="s">
        <v>4</v>
      </c>
      <c r="B20" s="245"/>
      <c r="C20" s="245"/>
      <c r="D20" s="245"/>
      <c r="E20" s="245"/>
      <c r="F20" s="10">
        <v>0</v>
      </c>
      <c r="G20" s="10">
        <v>0</v>
      </c>
      <c r="H20" s="10">
        <v>0</v>
      </c>
      <c r="J20" s="11"/>
    </row>
    <row r="21" spans="1:11" s="7" customFormat="1" ht="33.75" customHeight="1" x14ac:dyDescent="0.25">
      <c r="A21" s="244" t="s">
        <v>3</v>
      </c>
      <c r="B21" s="245"/>
      <c r="C21" s="245"/>
      <c r="D21" s="245"/>
      <c r="E21" s="245"/>
      <c r="F21" s="10">
        <v>0</v>
      </c>
      <c r="G21" s="10">
        <v>0</v>
      </c>
      <c r="H21" s="10">
        <v>0</v>
      </c>
    </row>
    <row r="22" spans="1:11" s="7" customFormat="1" ht="22.5" customHeight="1" x14ac:dyDescent="0.25">
      <c r="A22" s="235" t="s">
        <v>2</v>
      </c>
      <c r="B22" s="233"/>
      <c r="C22" s="233"/>
      <c r="D22" s="233"/>
      <c r="E22" s="233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53"/>
      <c r="B23" s="236"/>
      <c r="C23" s="236"/>
      <c r="D23" s="236"/>
      <c r="E23" s="236"/>
      <c r="F23" s="237"/>
      <c r="G23" s="237"/>
      <c r="H23" s="237"/>
    </row>
    <row r="24" spans="1:11" s="7" customFormat="1" ht="22.5" customHeight="1" x14ac:dyDescent="0.25">
      <c r="A24" s="248" t="s">
        <v>1</v>
      </c>
      <c r="B24" s="245"/>
      <c r="C24" s="245"/>
      <c r="D24" s="245"/>
      <c r="E24" s="24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51" t="s">
        <v>0</v>
      </c>
      <c r="B26" s="252"/>
      <c r="C26" s="252"/>
      <c r="D26" s="252"/>
      <c r="E26" s="252"/>
      <c r="F26" s="252"/>
      <c r="G26" s="252"/>
      <c r="H26" s="252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18" zoomScaleNormal="100" zoomScaleSheetLayoutView="100" workbookViewId="0">
      <selection activeCell="B4" sqref="B4:F4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439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745000</v>
      </c>
      <c r="E8" s="41">
        <f>E9+E33+E62+E72+E82+E79</f>
        <v>754000</v>
      </c>
      <c r="F8" s="41">
        <f>F9+F33+F62+F72+F82+F79</f>
        <v>760000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715000</v>
      </c>
      <c r="E62" s="41">
        <f>E63+E68</f>
        <v>724000</v>
      </c>
      <c r="F62" s="41">
        <f>F63+F68</f>
        <v>730000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715000</v>
      </c>
      <c r="E68" s="41">
        <f>SUM(E69:E71)</f>
        <v>724000</v>
      </c>
      <c r="F68" s="41">
        <f>SUM(F69:F71)</f>
        <v>730000</v>
      </c>
    </row>
    <row r="69" spans="1:6" ht="20.100000000000001" customHeight="1" x14ac:dyDescent="0.2">
      <c r="B69" s="43">
        <v>6526</v>
      </c>
      <c r="C69" s="44" t="s">
        <v>105</v>
      </c>
      <c r="D69" s="45">
        <v>715000</v>
      </c>
      <c r="E69" s="45">
        <v>724000</v>
      </c>
      <c r="F69" s="45">
        <v>730000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30000</v>
      </c>
      <c r="E72" s="41">
        <f>E73+E76</f>
        <v>30000</v>
      </c>
      <c r="F72" s="41">
        <f>F73+F76</f>
        <v>30000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30000</v>
      </c>
      <c r="E73" s="41">
        <f>SUM(E74:E75)</f>
        <v>30000</v>
      </c>
      <c r="F73" s="41">
        <f>SUM(F74:F75)</f>
        <v>30000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30000</v>
      </c>
      <c r="E75" s="45">
        <v>30000</v>
      </c>
      <c r="F75" s="45">
        <v>30000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>
        <v>0</v>
      </c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>
        <v>0</v>
      </c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745000</v>
      </c>
      <c r="E133" s="41">
        <f>E113+E85+E8</f>
        <v>754000</v>
      </c>
      <c r="F133" s="41">
        <f>F113+F85+F8</f>
        <v>760000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>
        <v>0</v>
      </c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2100000</v>
      </c>
      <c r="E136" s="41">
        <f t="shared" ref="E136:F136" si="3">SUM(E137)</f>
        <v>2126800</v>
      </c>
      <c r="F136" s="41">
        <f t="shared" si="3"/>
        <v>2156700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2100000</v>
      </c>
      <c r="E137" s="41">
        <f t="shared" ref="E137:F137" si="4">SUM(E138:E140)</f>
        <v>2126800</v>
      </c>
      <c r="F137" s="41">
        <f t="shared" si="4"/>
        <v>2156700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2100000</v>
      </c>
      <c r="E138" s="45">
        <v>2126800</v>
      </c>
      <c r="F138" s="45">
        <v>2156700</v>
      </c>
    </row>
    <row r="139" spans="1:9" ht="20.100000000000001" customHeight="1" x14ac:dyDescent="0.2">
      <c r="B139" s="43" t="s">
        <v>195</v>
      </c>
      <c r="C139" s="48" t="s">
        <v>196</v>
      </c>
      <c r="D139" s="45">
        <v>0</v>
      </c>
      <c r="E139" s="45">
        <v>0</v>
      </c>
      <c r="F139" s="45">
        <v>0</v>
      </c>
    </row>
    <row r="140" spans="1:9" ht="20.100000000000001" customHeight="1" x14ac:dyDescent="0.2">
      <c r="B140" s="43" t="s">
        <v>197</v>
      </c>
      <c r="C140" s="48" t="s">
        <v>198</v>
      </c>
      <c r="D140" s="45">
        <v>0</v>
      </c>
      <c r="E140" s="45">
        <v>0</v>
      </c>
      <c r="F140" s="45">
        <v>0</v>
      </c>
    </row>
    <row r="141" spans="1:9" ht="25.15" customHeight="1" x14ac:dyDescent="0.2">
      <c r="B141" s="254" t="s">
        <v>199</v>
      </c>
      <c r="C141" s="255"/>
      <c r="D141" s="41">
        <f>D136</f>
        <v>2100000</v>
      </c>
      <c r="E141" s="41">
        <f t="shared" ref="E141:F141" si="5">E136</f>
        <v>2126800</v>
      </c>
      <c r="F141" s="41">
        <f t="shared" si="5"/>
        <v>2156700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2845000</v>
      </c>
      <c r="E142" s="41">
        <f t="shared" ref="E142:F142" si="6">E133+E141</f>
        <v>2880800</v>
      </c>
      <c r="F142" s="41">
        <f t="shared" si="6"/>
        <v>2916700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tabSelected="1" view="pageBreakPreview" topLeftCell="A40" zoomScaleNormal="82" zoomScaleSheetLayoutView="100" workbookViewId="0">
      <selection activeCell="E159" sqref="E159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2" t="s">
        <v>424</v>
      </c>
      <c r="N1" s="282"/>
      <c r="O1" s="159"/>
      <c r="P1" s="158"/>
      <c r="Q1" s="158"/>
    </row>
    <row r="2" spans="1:80" s="62" customFormat="1" ht="21" customHeight="1" x14ac:dyDescent="0.25">
      <c r="A2" s="283" t="s">
        <v>201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440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441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442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84" t="s">
        <v>202</v>
      </c>
      <c r="B10" s="286" t="s">
        <v>203</v>
      </c>
      <c r="C10" s="288" t="s">
        <v>204</v>
      </c>
      <c r="D10" s="290" t="s">
        <v>205</v>
      </c>
      <c r="E10" s="290" t="s">
        <v>206</v>
      </c>
      <c r="F10" s="290" t="s">
        <v>207</v>
      </c>
      <c r="G10" s="292" t="s">
        <v>208</v>
      </c>
      <c r="H10" s="292" t="s">
        <v>209</v>
      </c>
      <c r="I10" s="292" t="s">
        <v>210</v>
      </c>
      <c r="J10" s="292" t="s">
        <v>211</v>
      </c>
      <c r="K10" s="292" t="s">
        <v>428</v>
      </c>
      <c r="L10" s="292" t="s">
        <v>212</v>
      </c>
      <c r="M10" s="292" t="s">
        <v>213</v>
      </c>
      <c r="N10" s="292" t="s">
        <v>214</v>
      </c>
      <c r="O10" s="292" t="s">
        <v>215</v>
      </c>
      <c r="P10" s="290" t="s">
        <v>216</v>
      </c>
      <c r="Q10" s="294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85"/>
      <c r="B11" s="287"/>
      <c r="C11" s="289"/>
      <c r="D11" s="291"/>
      <c r="E11" s="291"/>
      <c r="F11" s="291"/>
      <c r="G11" s="293"/>
      <c r="H11" s="293"/>
      <c r="I11" s="293"/>
      <c r="J11" s="293"/>
      <c r="K11" s="293"/>
      <c r="L11" s="293"/>
      <c r="M11" s="293"/>
      <c r="N11" s="293"/>
      <c r="O11" s="293"/>
      <c r="P11" s="291"/>
      <c r="Q11" s="295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2845000</v>
      </c>
      <c r="E14" s="198">
        <f>E15</f>
        <v>2100000</v>
      </c>
      <c r="F14" s="198">
        <f>F15</f>
        <v>745000</v>
      </c>
      <c r="G14" s="198">
        <f t="shared" ref="G14:Q14" si="0">G15</f>
        <v>0</v>
      </c>
      <c r="H14" s="198">
        <f t="shared" si="0"/>
        <v>0</v>
      </c>
      <c r="I14" s="198">
        <f t="shared" si="0"/>
        <v>715000</v>
      </c>
      <c r="J14" s="198">
        <f t="shared" si="0"/>
        <v>30000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2880800</v>
      </c>
      <c r="Q14" s="199">
        <f t="shared" si="0"/>
        <v>2916700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2845000</v>
      </c>
      <c r="E15" s="203">
        <f t="shared" si="1"/>
        <v>2100000</v>
      </c>
      <c r="F15" s="203">
        <f t="shared" si="1"/>
        <v>745000</v>
      </c>
      <c r="G15" s="203">
        <f t="shared" si="1"/>
        <v>0</v>
      </c>
      <c r="H15" s="203">
        <f t="shared" si="1"/>
        <v>0</v>
      </c>
      <c r="I15" s="203">
        <f t="shared" si="1"/>
        <v>715000</v>
      </c>
      <c r="J15" s="203">
        <f t="shared" si="1"/>
        <v>30000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2880800</v>
      </c>
      <c r="Q15" s="204">
        <f t="shared" si="1"/>
        <v>2916700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96" t="s">
        <v>358</v>
      </c>
      <c r="B16" s="297"/>
      <c r="C16" s="297"/>
      <c r="D16" s="178">
        <f t="shared" ref="D16:E16" si="2">D17+D56</f>
        <v>882900</v>
      </c>
      <c r="E16" s="178">
        <f t="shared" si="2"/>
        <v>695400</v>
      </c>
      <c r="F16" s="178">
        <f>F17+F56</f>
        <v>187500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157500</v>
      </c>
      <c r="J16" s="178">
        <f t="shared" si="3"/>
        <v>30000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894400</v>
      </c>
      <c r="Q16" s="179">
        <f t="shared" si="3"/>
        <v>906900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3" t="s">
        <v>359</v>
      </c>
      <c r="B17" s="274"/>
      <c r="C17" s="275"/>
      <c r="D17" s="190">
        <f>D18</f>
        <v>857400</v>
      </c>
      <c r="E17" s="190">
        <f>E18</f>
        <v>695400</v>
      </c>
      <c r="F17" s="190">
        <f>F18</f>
        <v>162000</v>
      </c>
      <c r="G17" s="190">
        <f t="shared" ref="G17:Q17" si="4">G18</f>
        <v>0</v>
      </c>
      <c r="H17" s="190">
        <f t="shared" si="4"/>
        <v>0</v>
      </c>
      <c r="I17" s="190">
        <f t="shared" si="4"/>
        <v>157500</v>
      </c>
      <c r="J17" s="190">
        <f t="shared" si="4"/>
        <v>4500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868600</v>
      </c>
      <c r="Q17" s="191">
        <f t="shared" si="4"/>
        <v>880700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857400</v>
      </c>
      <c r="E18" s="180">
        <f>E19+E48+E53</f>
        <v>695400</v>
      </c>
      <c r="F18" s="180">
        <f>F19+F48+F53</f>
        <v>162000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157500</v>
      </c>
      <c r="J18" s="180">
        <f t="shared" si="5"/>
        <v>4500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868600</v>
      </c>
      <c r="Q18" s="181">
        <f t="shared" ref="Q18" si="7">Q19+Q48+Q53</f>
        <v>880700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854900</v>
      </c>
      <c r="E19" s="180">
        <f t="shared" si="8"/>
        <v>692900</v>
      </c>
      <c r="F19" s="180">
        <f>F20+F24+F30+F40+F42</f>
        <v>162000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157500</v>
      </c>
      <c r="J19" s="180">
        <f t="shared" si="9"/>
        <v>4500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866100</v>
      </c>
      <c r="Q19" s="180">
        <f t="shared" si="9"/>
        <v>878200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12600</v>
      </c>
      <c r="E20" s="180">
        <f>SUM(E21:E23)</f>
        <v>12600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12760</v>
      </c>
      <c r="Q20" s="181">
        <f t="shared" ref="Q20" si="12">SUM(Q21:Q23)</f>
        <v>12850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6000</v>
      </c>
      <c r="E21" s="183">
        <v>6000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6076</v>
      </c>
      <c r="Q21" s="183">
        <v>6150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6600</v>
      </c>
      <c r="E22" s="183">
        <v>6600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6684</v>
      </c>
      <c r="Q22" s="183">
        <v>6700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425000</v>
      </c>
      <c r="E24" s="180">
        <f>SUM(E25:E29)</f>
        <v>422500</v>
      </c>
      <c r="F24" s="180">
        <f>SUM(F25:F29)</f>
        <v>2500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2500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430820</v>
      </c>
      <c r="Q24" s="181">
        <f t="shared" ref="Q24" si="17">SUM(Q25:Q29)</f>
        <v>436850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45200</v>
      </c>
      <c r="E25" s="184">
        <v>45200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45770</v>
      </c>
      <c r="Q25" s="155">
        <v>46400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356700</v>
      </c>
      <c r="E26" s="184">
        <v>356700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361750</v>
      </c>
      <c r="Q26" s="155">
        <v>366850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10600</v>
      </c>
      <c r="E27" s="184">
        <v>10600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10700</v>
      </c>
      <c r="Q27" s="155">
        <v>10800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10000</v>
      </c>
      <c r="E28" s="184">
        <v>10000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10100</v>
      </c>
      <c r="Q28" s="155">
        <v>10250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2500</v>
      </c>
      <c r="E29" s="184">
        <v>0</v>
      </c>
      <c r="F29" s="182">
        <f t="shared" si="14"/>
        <v>2500</v>
      </c>
      <c r="G29" s="155"/>
      <c r="H29" s="155"/>
      <c r="I29" s="155"/>
      <c r="J29" s="155">
        <v>2500</v>
      </c>
      <c r="K29" s="155"/>
      <c r="L29" s="155"/>
      <c r="M29" s="155"/>
      <c r="N29" s="155"/>
      <c r="O29" s="155"/>
      <c r="P29" s="155">
        <v>2500</v>
      </c>
      <c r="Q29" s="155">
        <v>2550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252200</v>
      </c>
      <c r="E30" s="185">
        <f>SUM(E31:E39)</f>
        <v>250200</v>
      </c>
      <c r="F30" s="185">
        <f>SUM(F31:F39)</f>
        <v>2000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2000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255420</v>
      </c>
      <c r="Q30" s="186">
        <f t="shared" si="19"/>
        <v>259030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7600</v>
      </c>
      <c r="E31" s="184">
        <v>7600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7700</v>
      </c>
      <c r="Q31" s="155">
        <v>7800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120000</v>
      </c>
      <c r="E32" s="184">
        <v>118000</v>
      </c>
      <c r="F32" s="182">
        <f t="shared" si="20"/>
        <v>2000</v>
      </c>
      <c r="G32" s="155"/>
      <c r="H32" s="155"/>
      <c r="I32" s="155"/>
      <c r="J32" s="155">
        <v>2000</v>
      </c>
      <c r="K32" s="155"/>
      <c r="L32" s="155"/>
      <c r="M32" s="155"/>
      <c r="N32" s="155"/>
      <c r="O32" s="155"/>
      <c r="P32" s="155">
        <v>121500</v>
      </c>
      <c r="Q32" s="155">
        <v>123200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3000</v>
      </c>
      <c r="E33" s="184">
        <v>3000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3050</v>
      </c>
      <c r="Q33" s="155">
        <v>3100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96100</v>
      </c>
      <c r="E34" s="184">
        <v>96100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97300</v>
      </c>
      <c r="Q34" s="155">
        <v>98700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0</v>
      </c>
      <c r="E35" s="184">
        <v>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0</v>
      </c>
      <c r="Q35" s="155">
        <v>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15000</v>
      </c>
      <c r="E36" s="184">
        <v>15000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15200</v>
      </c>
      <c r="Q36" s="155">
        <v>15400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1200</v>
      </c>
      <c r="E37" s="184">
        <v>1200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1220</v>
      </c>
      <c r="Q37" s="155">
        <v>1230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6300</v>
      </c>
      <c r="E38" s="184">
        <v>6300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6400</v>
      </c>
      <c r="Q38" s="155">
        <v>6500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3000</v>
      </c>
      <c r="E39" s="184">
        <v>3000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3050</v>
      </c>
      <c r="Q39" s="155">
        <v>3100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>
        <v>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165100</v>
      </c>
      <c r="E42" s="185">
        <f>SUM(E43:E47)</f>
        <v>7600</v>
      </c>
      <c r="F42" s="185">
        <f>SUM(F43:F47)</f>
        <v>157500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157500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167100</v>
      </c>
      <c r="Q42" s="186">
        <f t="shared" si="22"/>
        <v>169470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2400</v>
      </c>
      <c r="E43" s="184">
        <v>2400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2400</v>
      </c>
      <c r="Q43" s="155">
        <v>2450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1500</v>
      </c>
      <c r="E44" s="184">
        <v>1500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1500</v>
      </c>
      <c r="Q44" s="155">
        <v>1520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1200</v>
      </c>
      <c r="E45" s="184">
        <v>1200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1200</v>
      </c>
      <c r="Q45" s="155">
        <v>1200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>
        <v>0</v>
      </c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v>0</v>
      </c>
      <c r="Q46" s="155"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160000</v>
      </c>
      <c r="E47" s="184">
        <v>2500</v>
      </c>
      <c r="F47" s="182">
        <f t="shared" si="23"/>
        <v>157500</v>
      </c>
      <c r="G47" s="155"/>
      <c r="H47" s="155"/>
      <c r="I47" s="155">
        <v>157500</v>
      </c>
      <c r="J47" s="155"/>
      <c r="K47" s="155"/>
      <c r="L47" s="155"/>
      <c r="M47" s="155"/>
      <c r="N47" s="155"/>
      <c r="O47" s="155"/>
      <c r="P47" s="155">
        <v>162000</v>
      </c>
      <c r="Q47" s="155">
        <v>164300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2500</v>
      </c>
      <c r="E48" s="185">
        <f>E49</f>
        <v>2500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2500</v>
      </c>
      <c r="Q48" s="186">
        <f t="shared" si="24"/>
        <v>2500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2500</v>
      </c>
      <c r="E49" s="185">
        <f>SUM(E50:E52)</f>
        <v>2500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2500</v>
      </c>
      <c r="Q49" s="186">
        <f t="shared" si="25"/>
        <v>2500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2500</v>
      </c>
      <c r="E50" s="184">
        <v>2500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2500</v>
      </c>
      <c r="Q50" s="155">
        <v>2500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0</v>
      </c>
      <c r="E51" s="184">
        <v>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>
        <v>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60" t="s">
        <v>363</v>
      </c>
      <c r="B56" s="261"/>
      <c r="C56" s="262"/>
      <c r="D56" s="188">
        <f>D57</f>
        <v>25500</v>
      </c>
      <c r="E56" s="188">
        <f>E57</f>
        <v>0</v>
      </c>
      <c r="F56" s="188">
        <f>F57</f>
        <v>25500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25500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25800</v>
      </c>
      <c r="Q56" s="189">
        <f t="shared" si="31"/>
        <v>26200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25500</v>
      </c>
      <c r="E57" s="185">
        <f>E58+E61</f>
        <v>0</v>
      </c>
      <c r="F57" s="185">
        <f>F58+F61</f>
        <v>25500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25500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25800</v>
      </c>
      <c r="Q57" s="186">
        <f t="shared" si="32"/>
        <v>26200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>
        <v>0</v>
      </c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25500</v>
      </c>
      <c r="E61" s="185">
        <f>E62+E64+E70</f>
        <v>0</v>
      </c>
      <c r="F61" s="185">
        <f>F62+F64+F70</f>
        <v>25500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25500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25800</v>
      </c>
      <c r="Q61" s="186">
        <f t="shared" si="36"/>
        <v>26200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25500</v>
      </c>
      <c r="E64" s="185">
        <f t="shared" si="39"/>
        <v>0</v>
      </c>
      <c r="F64" s="185">
        <f>SUM(F65:F69)</f>
        <v>25500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25500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25800</v>
      </c>
      <c r="Q64" s="185">
        <f t="shared" si="40"/>
        <v>26200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25500</v>
      </c>
      <c r="E65" s="184">
        <v>0</v>
      </c>
      <c r="F65" s="182">
        <f t="shared" ref="F65:F69" si="41">SUM(G65:N65)</f>
        <v>25500</v>
      </c>
      <c r="G65" s="155"/>
      <c r="H65" s="155"/>
      <c r="I65" s="155"/>
      <c r="J65" s="155">
        <v>25500</v>
      </c>
      <c r="K65" s="155"/>
      <c r="L65" s="155"/>
      <c r="M65" s="155"/>
      <c r="N65" s="155"/>
      <c r="O65" s="155"/>
      <c r="P65" s="155">
        <v>25800</v>
      </c>
      <c r="Q65" s="155">
        <v>26200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>
        <v>0</v>
      </c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v>0</v>
      </c>
      <c r="Q66" s="155">
        <v>0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>
        <v>0</v>
      </c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v>0</v>
      </c>
      <c r="Q67" s="155"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>
        <v>0</v>
      </c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v>0</v>
      </c>
      <c r="Q68" s="155">
        <v>0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0</v>
      </c>
      <c r="Q69" s="155">
        <v>0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>
        <v>0</v>
      </c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76" t="s">
        <v>364</v>
      </c>
      <c r="B72" s="277"/>
      <c r="C72" s="278"/>
      <c r="D72" s="214">
        <f t="shared" ref="D72:Q72" si="43">D73+D89+D93+D97+D101+D105+D111+D115+D119+D123+D130+D146</f>
        <v>1962100</v>
      </c>
      <c r="E72" s="214">
        <f t="shared" si="43"/>
        <v>1404600</v>
      </c>
      <c r="F72" s="214">
        <f t="shared" si="43"/>
        <v>557500</v>
      </c>
      <c r="G72" s="214">
        <f t="shared" si="43"/>
        <v>0</v>
      </c>
      <c r="H72" s="214">
        <f t="shared" si="43"/>
        <v>0</v>
      </c>
      <c r="I72" s="214">
        <f t="shared" si="43"/>
        <v>557500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1986400</v>
      </c>
      <c r="Q72" s="215">
        <f t="shared" si="43"/>
        <v>2009800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64" t="s">
        <v>365</v>
      </c>
      <c r="B73" s="265"/>
      <c r="C73" s="266"/>
      <c r="D73" s="188">
        <f>D74</f>
        <v>424000</v>
      </c>
      <c r="E73" s="188">
        <f>E74</f>
        <v>244000</v>
      </c>
      <c r="F73" s="188">
        <f>F74</f>
        <v>180000</v>
      </c>
      <c r="G73" s="188">
        <f t="shared" ref="G73:Q73" si="44">G74</f>
        <v>0</v>
      </c>
      <c r="H73" s="188">
        <f t="shared" si="44"/>
        <v>0</v>
      </c>
      <c r="I73" s="188">
        <f t="shared" si="44"/>
        <v>180000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430200</v>
      </c>
      <c r="Q73" s="189">
        <f t="shared" si="44"/>
        <v>418400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424000</v>
      </c>
      <c r="E74" s="185">
        <f>E75+E83+E86</f>
        <v>244000</v>
      </c>
      <c r="F74" s="185">
        <f>F75+F83+F86</f>
        <v>180000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180000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430200</v>
      </c>
      <c r="Q74" s="186">
        <f t="shared" si="45"/>
        <v>418400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403600</v>
      </c>
      <c r="E75" s="185">
        <f>E76+E78+E80</f>
        <v>223600</v>
      </c>
      <c r="F75" s="185">
        <f>F76+F78+F80</f>
        <v>180000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180000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409600</v>
      </c>
      <c r="Q75" s="186">
        <f t="shared" si="46"/>
        <v>415500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355300</v>
      </c>
      <c r="E76" s="185">
        <f>E77</f>
        <v>175300</v>
      </c>
      <c r="F76" s="185">
        <f>F77</f>
        <v>180000</v>
      </c>
      <c r="G76" s="185">
        <f t="shared" ref="G76:Q76" si="47">G77</f>
        <v>0</v>
      </c>
      <c r="H76" s="185">
        <f t="shared" si="47"/>
        <v>0</v>
      </c>
      <c r="I76" s="185">
        <f t="shared" si="47"/>
        <v>180000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360000</v>
      </c>
      <c r="Q76" s="186">
        <f t="shared" si="47"/>
        <v>365100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355300</v>
      </c>
      <c r="E77" s="184">
        <v>175300</v>
      </c>
      <c r="F77" s="182">
        <f>SUM(G77:N77)</f>
        <v>180000</v>
      </c>
      <c r="G77" s="184"/>
      <c r="H77" s="184"/>
      <c r="I77" s="184">
        <v>180000</v>
      </c>
      <c r="J77" s="184"/>
      <c r="K77" s="184"/>
      <c r="L77" s="184"/>
      <c r="M77" s="184"/>
      <c r="N77" s="184"/>
      <c r="O77" s="184"/>
      <c r="P77" s="184">
        <v>360000</v>
      </c>
      <c r="Q77" s="187">
        <v>365100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18200</v>
      </c>
      <c r="E78" s="185">
        <f t="shared" si="49"/>
        <v>18200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19000</v>
      </c>
      <c r="Q78" s="186">
        <f t="shared" si="50"/>
        <v>19300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18200</v>
      </c>
      <c r="E79" s="184">
        <v>18200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19000</v>
      </c>
      <c r="Q79" s="155">
        <v>19300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30100</v>
      </c>
      <c r="E80" s="185">
        <f t="shared" si="52"/>
        <v>30100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30600</v>
      </c>
      <c r="Q80" s="186">
        <f t="shared" si="53"/>
        <v>31100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27100</v>
      </c>
      <c r="E81" s="184">
        <v>27100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27500</v>
      </c>
      <c r="Q81" s="155">
        <v>27900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3000</v>
      </c>
      <c r="E82" s="184">
        <v>3000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3100</v>
      </c>
      <c r="Q82" s="155">
        <v>3200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20400</v>
      </c>
      <c r="E83" s="185">
        <f t="shared" si="55"/>
        <v>20400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20600</v>
      </c>
      <c r="Q83" s="186">
        <f t="shared" ref="Q83" si="66">Q84</f>
        <v>2900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20400</v>
      </c>
      <c r="E84" s="185">
        <f t="shared" si="55"/>
        <v>20400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20600</v>
      </c>
      <c r="Q84" s="186">
        <f t="shared" ref="Q84" si="77">Q85</f>
        <v>2900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20400</v>
      </c>
      <c r="E85" s="184">
        <v>20400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20600</v>
      </c>
      <c r="Q85" s="155">
        <v>2900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79" t="s">
        <v>368</v>
      </c>
      <c r="B89" s="280"/>
      <c r="C89" s="281"/>
      <c r="D89" s="188">
        <f t="shared" ref="D89:F91" si="91">D90</f>
        <v>360000</v>
      </c>
      <c r="E89" s="188">
        <f t="shared" si="91"/>
        <v>360000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365000</v>
      </c>
      <c r="Q89" s="189">
        <f t="shared" si="92"/>
        <v>370000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360000</v>
      </c>
      <c r="E90" s="185">
        <f t="shared" si="91"/>
        <v>360000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365000</v>
      </c>
      <c r="Q90" s="186">
        <f t="shared" si="93"/>
        <v>370000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360000</v>
      </c>
      <c r="E91" s="185">
        <f t="shared" si="91"/>
        <v>360000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365000</v>
      </c>
      <c r="Q91" s="186">
        <f t="shared" si="93"/>
        <v>370000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360000</v>
      </c>
      <c r="E92" s="184">
        <v>360000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365000</v>
      </c>
      <c r="Q92" s="184">
        <v>370000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60" t="s">
        <v>369</v>
      </c>
      <c r="B93" s="261"/>
      <c r="C93" s="262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>
        <v>0</v>
      </c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64" t="s">
        <v>370</v>
      </c>
      <c r="B97" s="265"/>
      <c r="C97" s="266"/>
      <c r="D97" s="188">
        <f t="shared" ref="D97:F99" si="99">D98</f>
        <v>649200</v>
      </c>
      <c r="E97" s="188">
        <f t="shared" si="99"/>
        <v>275000</v>
      </c>
      <c r="F97" s="188">
        <f t="shared" si="99"/>
        <v>374200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374200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657000</v>
      </c>
      <c r="Q97" s="189">
        <f t="shared" si="100"/>
        <v>666200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649200</v>
      </c>
      <c r="E98" s="185">
        <f t="shared" si="99"/>
        <v>275000</v>
      </c>
      <c r="F98" s="185">
        <f t="shared" si="99"/>
        <v>374200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374200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657000</v>
      </c>
      <c r="Q98" s="186">
        <f t="shared" si="101"/>
        <v>666200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649200</v>
      </c>
      <c r="E99" s="185">
        <f t="shared" si="99"/>
        <v>275000</v>
      </c>
      <c r="F99" s="185">
        <f t="shared" si="99"/>
        <v>374200</v>
      </c>
      <c r="G99" s="185">
        <f t="shared" si="101"/>
        <v>0</v>
      </c>
      <c r="H99" s="185">
        <f t="shared" si="101"/>
        <v>0</v>
      </c>
      <c r="I99" s="185">
        <f t="shared" si="101"/>
        <v>374200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657000</v>
      </c>
      <c r="Q99" s="186">
        <f t="shared" si="101"/>
        <v>666200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649200</v>
      </c>
      <c r="E100" s="184">
        <v>275000</v>
      </c>
      <c r="F100" s="182">
        <f>SUM(G100:N100)</f>
        <v>374200</v>
      </c>
      <c r="G100" s="155"/>
      <c r="H100" s="155"/>
      <c r="I100" s="155">
        <v>374200</v>
      </c>
      <c r="J100" s="155"/>
      <c r="K100" s="155"/>
      <c r="L100" s="155"/>
      <c r="M100" s="155"/>
      <c r="N100" s="155"/>
      <c r="O100" s="155"/>
      <c r="P100" s="155">
        <v>657000</v>
      </c>
      <c r="Q100" s="155">
        <v>666200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67" t="s">
        <v>371</v>
      </c>
      <c r="B101" s="268"/>
      <c r="C101" s="269"/>
      <c r="D101" s="188">
        <f t="shared" ref="D101:F103" si="103">D102</f>
        <v>25000</v>
      </c>
      <c r="E101" s="188">
        <f t="shared" si="103"/>
        <v>25000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25300</v>
      </c>
      <c r="Q101" s="189">
        <f t="shared" si="104"/>
        <v>26000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25000</v>
      </c>
      <c r="E102" s="185">
        <f t="shared" si="103"/>
        <v>25000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25300</v>
      </c>
      <c r="Q102" s="186">
        <f t="shared" si="105"/>
        <v>26000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25000</v>
      </c>
      <c r="E103" s="185">
        <f t="shared" si="103"/>
        <v>25000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25300</v>
      </c>
      <c r="Q103" s="186">
        <f t="shared" si="105"/>
        <v>26000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25000</v>
      </c>
      <c r="E104" s="184">
        <v>25000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25300</v>
      </c>
      <c r="Q104" s="184">
        <v>26000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60" t="s">
        <v>373</v>
      </c>
      <c r="B105" s="261"/>
      <c r="C105" s="262"/>
      <c r="D105" s="188">
        <f>D106</f>
        <v>197700</v>
      </c>
      <c r="E105" s="188">
        <f>E106</f>
        <v>194400</v>
      </c>
      <c r="F105" s="188">
        <f>F106</f>
        <v>3300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3300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200000</v>
      </c>
      <c r="Q105" s="189">
        <f t="shared" si="107"/>
        <v>205600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197700</v>
      </c>
      <c r="E106" s="185">
        <f>E107+E109</f>
        <v>194400</v>
      </c>
      <c r="F106" s="185">
        <f>F107+F109</f>
        <v>3300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3300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200000</v>
      </c>
      <c r="Q106" s="186">
        <f t="shared" si="108"/>
        <v>205600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197700</v>
      </c>
      <c r="E107" s="185">
        <f>E108</f>
        <v>194400</v>
      </c>
      <c r="F107" s="185">
        <f>F108</f>
        <v>3300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3300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200000</v>
      </c>
      <c r="Q107" s="186">
        <f t="shared" si="109"/>
        <v>205600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197700</v>
      </c>
      <c r="E108" s="184">
        <v>194400</v>
      </c>
      <c r="F108" s="182">
        <f>SUM(G108:N108)</f>
        <v>3300</v>
      </c>
      <c r="G108" s="155"/>
      <c r="H108" s="155"/>
      <c r="I108" s="155">
        <v>3300</v>
      </c>
      <c r="J108" s="155"/>
      <c r="K108" s="155"/>
      <c r="L108" s="155"/>
      <c r="M108" s="155"/>
      <c r="N108" s="155"/>
      <c r="O108" s="155"/>
      <c r="P108" s="155">
        <v>200000</v>
      </c>
      <c r="Q108" s="155">
        <v>205600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v>0</v>
      </c>
      <c r="Q110" s="184">
        <v>0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60" t="s">
        <v>374</v>
      </c>
      <c r="B111" s="261"/>
      <c r="C111" s="262"/>
      <c r="D111" s="188">
        <f t="shared" ref="D111:F113" si="113">D112</f>
        <v>16000</v>
      </c>
      <c r="E111" s="188">
        <f t="shared" si="113"/>
        <v>16000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16200</v>
      </c>
      <c r="Q111" s="189">
        <f t="shared" si="114"/>
        <v>16500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16000</v>
      </c>
      <c r="E112" s="185">
        <f t="shared" si="113"/>
        <v>16000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16200</v>
      </c>
      <c r="Q112" s="186">
        <f t="shared" si="115"/>
        <v>16500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16000</v>
      </c>
      <c r="E113" s="185">
        <f t="shared" si="113"/>
        <v>16000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16200</v>
      </c>
      <c r="Q113" s="186">
        <f t="shared" si="115"/>
        <v>16500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16000</v>
      </c>
      <c r="E114" s="184">
        <v>16000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16200</v>
      </c>
      <c r="Q114" s="155">
        <v>16500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60" t="s">
        <v>375</v>
      </c>
      <c r="B115" s="261"/>
      <c r="C115" s="262"/>
      <c r="D115" s="188">
        <f t="shared" ref="D115:F117" si="117">D116</f>
        <v>44200</v>
      </c>
      <c r="E115" s="188">
        <f t="shared" si="117"/>
        <v>44200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44700</v>
      </c>
      <c r="Q115" s="189">
        <f t="shared" si="118"/>
        <v>45500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44200</v>
      </c>
      <c r="E116" s="185">
        <f t="shared" si="117"/>
        <v>44200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44700</v>
      </c>
      <c r="Q116" s="186">
        <f t="shared" si="119"/>
        <v>45500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44200</v>
      </c>
      <c r="E117" s="185">
        <f t="shared" si="117"/>
        <v>44200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44700</v>
      </c>
      <c r="Q117" s="186">
        <f t="shared" si="119"/>
        <v>45500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44200</v>
      </c>
      <c r="E118" s="184">
        <v>44200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v>44700</v>
      </c>
      <c r="Q118" s="184">
        <v>45500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60" t="s">
        <v>377</v>
      </c>
      <c r="B119" s="261"/>
      <c r="C119" s="262"/>
      <c r="D119" s="188">
        <f t="shared" ref="D119:F121" si="121">D120</f>
        <v>245000</v>
      </c>
      <c r="E119" s="188">
        <f t="shared" si="121"/>
        <v>245000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247000</v>
      </c>
      <c r="Q119" s="189">
        <f t="shared" si="122"/>
        <v>260500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245000</v>
      </c>
      <c r="E120" s="185">
        <f t="shared" si="121"/>
        <v>245000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247000</v>
      </c>
      <c r="Q120" s="186">
        <f t="shared" si="123"/>
        <v>260500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245000</v>
      </c>
      <c r="E121" s="185">
        <f t="shared" si="121"/>
        <v>245000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247000</v>
      </c>
      <c r="Q121" s="186">
        <f t="shared" si="123"/>
        <v>260500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245000</v>
      </c>
      <c r="E122" s="183">
        <v>245000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247000</v>
      </c>
      <c r="Q122" s="183">
        <v>260500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60" t="s">
        <v>378</v>
      </c>
      <c r="B123" s="261"/>
      <c r="C123" s="262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60" t="s">
        <v>379</v>
      </c>
      <c r="B130" s="261"/>
      <c r="C130" s="262"/>
      <c r="D130" s="188">
        <f>D131+D137</f>
        <v>1000</v>
      </c>
      <c r="E130" s="188">
        <f>E131+E137</f>
        <v>1000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1000</v>
      </c>
      <c r="Q130" s="189">
        <f t="shared" si="131"/>
        <v>1100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1000</v>
      </c>
      <c r="E137" s="180">
        <f t="shared" si="139"/>
        <v>1000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1000</v>
      </c>
      <c r="Q137" s="181">
        <f t="shared" si="140"/>
        <v>1100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1000</v>
      </c>
      <c r="E138" s="180">
        <f t="shared" si="141"/>
        <v>1000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1000</v>
      </c>
      <c r="Q138" s="181">
        <f t="shared" si="142"/>
        <v>1100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1000</v>
      </c>
      <c r="E144" s="185">
        <f t="shared" si="149"/>
        <v>1000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1000</v>
      </c>
      <c r="Q144" s="186">
        <f t="shared" si="150"/>
        <v>1100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1000</v>
      </c>
      <c r="E145" s="184">
        <v>1000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1000</v>
      </c>
      <c r="Q145" s="155">
        <v>1100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60" t="s">
        <v>425</v>
      </c>
      <c r="B146" s="261"/>
      <c r="C146" s="262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70" t="s">
        <v>423</v>
      </c>
      <c r="B150" s="271"/>
      <c r="C150" s="272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2845000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2100000</v>
      </c>
      <c r="F150" s="211">
        <f t="shared" si="156"/>
        <v>745000</v>
      </c>
      <c r="G150" s="211">
        <f t="shared" si="156"/>
        <v>0</v>
      </c>
      <c r="H150" s="211">
        <f t="shared" si="156"/>
        <v>0</v>
      </c>
      <c r="I150" s="211">
        <f t="shared" si="156"/>
        <v>715000</v>
      </c>
      <c r="J150" s="211">
        <f t="shared" si="156"/>
        <v>30000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2880800</v>
      </c>
      <c r="Q150" s="211">
        <f t="shared" si="156"/>
        <v>2916700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63" t="s">
        <v>443</v>
      </c>
      <c r="B158" s="263"/>
      <c r="C158" s="263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:B17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430</v>
      </c>
    </row>
    <row r="5" spans="1:2" ht="15" x14ac:dyDescent="0.25">
      <c r="A5" s="225"/>
    </row>
    <row r="6" spans="1:2" ht="15" x14ac:dyDescent="0.25">
      <c r="A6" s="225" t="s">
        <v>431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298" t="s">
        <v>432</v>
      </c>
      <c r="B9" s="300"/>
    </row>
    <row r="10" spans="1:2" x14ac:dyDescent="0.2">
      <c r="A10" s="299"/>
      <c r="B10" s="301"/>
    </row>
    <row r="11" spans="1:2" x14ac:dyDescent="0.2">
      <c r="A11" s="302" t="s">
        <v>433</v>
      </c>
      <c r="B11" s="304"/>
    </row>
    <row r="12" spans="1:2" x14ac:dyDescent="0.2">
      <c r="A12" s="303"/>
      <c r="B12" s="305"/>
    </row>
    <row r="13" spans="1:2" x14ac:dyDescent="0.2">
      <c r="A13" s="303"/>
      <c r="B13" s="305"/>
    </row>
    <row r="14" spans="1:2" x14ac:dyDescent="0.2">
      <c r="A14" s="303"/>
      <c r="B14" s="305"/>
    </row>
    <row r="15" spans="1:2" x14ac:dyDescent="0.2">
      <c r="A15" s="303"/>
      <c r="B15" s="305"/>
    </row>
    <row r="16" spans="1:2" x14ac:dyDescent="0.2">
      <c r="A16" s="303"/>
      <c r="B16" s="305"/>
    </row>
    <row r="17" spans="1:2" x14ac:dyDescent="0.2">
      <c r="A17" s="299"/>
      <c r="B17" s="301"/>
    </row>
    <row r="18" spans="1:2" ht="106.5" customHeight="1" x14ac:dyDescent="0.2">
      <c r="A18" s="302" t="s">
        <v>434</v>
      </c>
      <c r="B18" s="304"/>
    </row>
    <row r="19" spans="1:2" x14ac:dyDescent="0.2">
      <c r="A19" s="303"/>
      <c r="B19" s="305"/>
    </row>
    <row r="20" spans="1:2" x14ac:dyDescent="0.2">
      <c r="A20" s="299"/>
      <c r="B20" s="301"/>
    </row>
    <row r="21" spans="1:2" ht="69.75" customHeight="1" x14ac:dyDescent="0.2">
      <c r="A21" s="302" t="s">
        <v>435</v>
      </c>
      <c r="B21" s="304"/>
    </row>
    <row r="22" spans="1:2" x14ac:dyDescent="0.2">
      <c r="A22" s="303"/>
      <c r="B22" s="305"/>
    </row>
    <row r="23" spans="1:2" x14ac:dyDescent="0.2">
      <c r="A23" s="303"/>
      <c r="B23" s="305"/>
    </row>
    <row r="24" spans="1:2" x14ac:dyDescent="0.2">
      <c r="A24" s="299"/>
      <c r="B24" s="301"/>
    </row>
    <row r="25" spans="1:2" ht="114" customHeight="1" x14ac:dyDescent="0.2">
      <c r="A25" s="302" t="s">
        <v>436</v>
      </c>
      <c r="B25" s="304"/>
    </row>
    <row r="26" spans="1:2" x14ac:dyDescent="0.2">
      <c r="A26" s="303"/>
      <c r="B26" s="305"/>
    </row>
    <row r="27" spans="1:2" x14ac:dyDescent="0.2">
      <c r="A27" s="299"/>
      <c r="B27" s="301"/>
    </row>
    <row r="28" spans="1:2" ht="32.25" customHeight="1" x14ac:dyDescent="0.2">
      <c r="A28" s="302" t="s">
        <v>437</v>
      </c>
      <c r="B28" s="304"/>
    </row>
    <row r="29" spans="1:2" x14ac:dyDescent="0.2">
      <c r="A29" s="303"/>
      <c r="B29" s="305"/>
    </row>
    <row r="30" spans="1:2" x14ac:dyDescent="0.2">
      <c r="A30" s="303"/>
      <c r="B30" s="305"/>
    </row>
    <row r="31" spans="1:2" x14ac:dyDescent="0.2">
      <c r="A31" s="303"/>
      <c r="B31" s="305"/>
    </row>
    <row r="32" spans="1:2" x14ac:dyDescent="0.2">
      <c r="A32" s="303"/>
      <c r="B32" s="305"/>
    </row>
    <row r="33" spans="1:2" x14ac:dyDescent="0.2">
      <c r="A33" s="299"/>
      <c r="B33" s="301"/>
    </row>
    <row r="34" spans="1:2" x14ac:dyDescent="0.2">
      <c r="A34" s="302" t="s">
        <v>438</v>
      </c>
      <c r="B34" s="304"/>
    </row>
    <row r="35" spans="1:2" x14ac:dyDescent="0.2">
      <c r="A35" s="303"/>
      <c r="B35" s="305"/>
    </row>
    <row r="36" spans="1:2" x14ac:dyDescent="0.2">
      <c r="A36" s="303"/>
      <c r="B36" s="305"/>
    </row>
    <row r="37" spans="1:2" x14ac:dyDescent="0.2">
      <c r="A37" s="303"/>
      <c r="B37" s="305"/>
    </row>
    <row r="38" spans="1:2" x14ac:dyDescent="0.2">
      <c r="A38" s="303"/>
      <c r="B38" s="305"/>
    </row>
    <row r="39" spans="1:2" ht="13.5" thickBot="1" x14ac:dyDescent="0.25">
      <c r="A39" s="306"/>
      <c r="B39" s="307"/>
    </row>
    <row r="40" spans="1:2" ht="14.25" x14ac:dyDescent="0.2">
      <c r="A40" s="228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Anita</cp:lastModifiedBy>
  <cp:lastPrinted>2017-09-29T07:42:12Z</cp:lastPrinted>
  <dcterms:created xsi:type="dcterms:W3CDTF">2017-09-21T11:58:02Z</dcterms:created>
  <dcterms:modified xsi:type="dcterms:W3CDTF">2017-12-07T07:03:27Z</dcterms:modified>
</cp:coreProperties>
</file>