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320" windowHeight="10035" activeTab="2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44525"/>
</workbook>
</file>

<file path=xl/calcChain.xml><?xml version="1.0" encoding="utf-8"?>
<calcChain xmlns="http://schemas.openxmlformats.org/spreadsheetml/2006/main">
  <c r="F137" i="5" l="1"/>
  <c r="F136" i="5" s="1"/>
  <c r="F141" i="5" s="1"/>
  <c r="E137" i="5"/>
  <c r="E136" i="5" s="1"/>
  <c r="E141" i="5" s="1"/>
  <c r="D137" i="5"/>
  <c r="D136" i="5" s="1"/>
  <c r="D141" i="5" s="1"/>
  <c r="F131" i="5"/>
  <c r="F124" i="5" s="1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F110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D86" i="5" s="1"/>
  <c r="D85" i="5" s="1"/>
  <c r="F87" i="5"/>
  <c r="E87" i="5"/>
  <c r="E86" i="5" s="1"/>
  <c r="E85" i="5" s="1"/>
  <c r="D87" i="5"/>
  <c r="F86" i="5"/>
  <c r="F85" i="5" s="1"/>
  <c r="F83" i="5"/>
  <c r="F82" i="5" s="1"/>
  <c r="E83" i="5"/>
  <c r="D83" i="5"/>
  <c r="D82" i="5" s="1"/>
  <c r="E82" i="5"/>
  <c r="F80" i="5"/>
  <c r="F79" i="5" s="1"/>
  <c r="E80" i="5"/>
  <c r="D80" i="5"/>
  <c r="D79" i="5" s="1"/>
  <c r="E79" i="5"/>
  <c r="F76" i="5"/>
  <c r="E76" i="5"/>
  <c r="D76" i="5"/>
  <c r="F73" i="5"/>
  <c r="F72" i="5" s="1"/>
  <c r="E73" i="5"/>
  <c r="E72" i="5" s="1"/>
  <c r="D73" i="5"/>
  <c r="F68" i="5"/>
  <c r="E68" i="5"/>
  <c r="E62" i="5" s="1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D33" i="5" s="1"/>
  <c r="F34" i="5"/>
  <c r="E34" i="5"/>
  <c r="E33" i="5" s="1"/>
  <c r="D34" i="5"/>
  <c r="F33" i="5"/>
  <c r="F30" i="5"/>
  <c r="E30" i="5"/>
  <c r="D30" i="5"/>
  <c r="F27" i="5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D9" i="5" s="1"/>
  <c r="F10" i="5"/>
  <c r="E10" i="5"/>
  <c r="E9" i="5" s="1"/>
  <c r="D10" i="5"/>
  <c r="F9" i="5"/>
  <c r="F62" i="5" l="1"/>
  <c r="F8" i="5" s="1"/>
  <c r="E8" i="5"/>
  <c r="E133" i="5" s="1"/>
  <c r="E142" i="5" s="1"/>
  <c r="D72" i="5"/>
  <c r="D62" i="5"/>
  <c r="F113" i="5"/>
  <c r="F149" i="3"/>
  <c r="E150" i="3"/>
  <c r="G150" i="3"/>
  <c r="H150" i="3"/>
  <c r="I150" i="3"/>
  <c r="J150" i="3"/>
  <c r="K150" i="3"/>
  <c r="L150" i="3"/>
  <c r="M150" i="3"/>
  <c r="N150" i="3"/>
  <c r="O150" i="3"/>
  <c r="P150" i="3"/>
  <c r="Q150" i="3"/>
  <c r="G64" i="3"/>
  <c r="H64" i="3"/>
  <c r="I64" i="3"/>
  <c r="J64" i="3"/>
  <c r="K64" i="3"/>
  <c r="L64" i="3"/>
  <c r="M64" i="3"/>
  <c r="N64" i="3"/>
  <c r="O64" i="3"/>
  <c r="P64" i="3"/>
  <c r="Q64" i="3"/>
  <c r="F133" i="5" l="1"/>
  <c r="F142" i="5" s="1"/>
  <c r="D8" i="5"/>
  <c r="D133" i="5" s="1"/>
  <c r="D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59" i="3"/>
  <c r="E58" i="3" s="1"/>
  <c r="E54" i="3"/>
  <c r="E53" i="3" s="1"/>
  <c r="E49" i="3"/>
  <c r="E48" i="3" s="1"/>
  <c r="E42" i="3"/>
  <c r="E40" i="3"/>
  <c r="E30" i="3"/>
  <c r="E20" i="3"/>
  <c r="E61" i="3" l="1"/>
  <c r="E57" i="3" s="1"/>
  <c r="E56" i="3" s="1"/>
  <c r="E75" i="3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P117" i="3"/>
  <c r="P116" i="3" s="1"/>
  <c r="P115" i="3" s="1"/>
  <c r="Q117" i="3"/>
  <c r="Q116" i="3" s="1"/>
  <c r="Q115" i="3" s="1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I61" i="3" s="1"/>
  <c r="J70" i="3"/>
  <c r="K70" i="3"/>
  <c r="L70" i="3"/>
  <c r="M70" i="3"/>
  <c r="M61" i="3" s="1"/>
  <c r="N70" i="3"/>
  <c r="O70" i="3"/>
  <c r="P70" i="3"/>
  <c r="Q70" i="3"/>
  <c r="Q61" i="3" s="1"/>
  <c r="G62" i="3"/>
  <c r="H62" i="3"/>
  <c r="I62" i="3"/>
  <c r="J62" i="3"/>
  <c r="J61" i="3" s="1"/>
  <c r="K62" i="3"/>
  <c r="L62" i="3"/>
  <c r="M62" i="3"/>
  <c r="N62" i="3"/>
  <c r="N61" i="3" s="1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P59" i="3"/>
  <c r="P58" i="3" s="1"/>
  <c r="Q59" i="3"/>
  <c r="I58" i="3"/>
  <c r="M58" i="3"/>
  <c r="Q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42" i="3"/>
  <c r="Q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P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K132" i="3" l="1"/>
  <c r="K131" i="3" s="1"/>
  <c r="P61" i="3"/>
  <c r="L61" i="3"/>
  <c r="H61" i="3"/>
  <c r="H57" i="3" s="1"/>
  <c r="H56" i="3" s="1"/>
  <c r="H19" i="3"/>
  <c r="L19" i="3"/>
  <c r="M19" i="3"/>
  <c r="I19" i="3"/>
  <c r="I18" i="3" s="1"/>
  <c r="I17" i="3" s="1"/>
  <c r="Q19" i="3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O19" i="3"/>
  <c r="O18" i="3" s="1"/>
  <c r="O17" i="3" s="1"/>
  <c r="K19" i="3"/>
  <c r="K18" i="3" s="1"/>
  <c r="K17" i="3" s="1"/>
  <c r="G19" i="3"/>
  <c r="P19" i="3"/>
  <c r="P18" i="3" s="1"/>
  <c r="P17" i="3" s="1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G130" i="3" s="1"/>
  <c r="D70" i="3"/>
  <c r="G53" i="3"/>
  <c r="G58" i="3"/>
  <c r="I57" i="3"/>
  <c r="I56" i="3" s="1"/>
  <c r="P57" i="3"/>
  <c r="P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D64" i="3"/>
  <c r="F95" i="3"/>
  <c r="F94" i="3" s="1"/>
  <c r="F93" i="3" s="1"/>
  <c r="D96" i="3"/>
  <c r="F109" i="3"/>
  <c r="D110" i="3"/>
  <c r="Q18" i="3"/>
  <c r="Q17" i="3" s="1"/>
  <c r="F70" i="3"/>
  <c r="K75" i="3"/>
  <c r="K74" i="3" s="1"/>
  <c r="K73" i="3" s="1"/>
  <c r="G75" i="3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G18" i="3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G74" i="3"/>
  <c r="G73" i="3" s="1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Q130" i="3" l="1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D58" i="3" s="1"/>
  <c r="F138" i="3"/>
  <c r="F137" i="3" s="1"/>
  <c r="F130" i="3" s="1"/>
  <c r="G72" i="3"/>
  <c r="F75" i="3"/>
  <c r="F74" i="3" s="1"/>
  <c r="F73" i="3" s="1"/>
  <c r="P130" i="3"/>
  <c r="P72" i="3" s="1"/>
  <c r="F19" i="3"/>
  <c r="F18" i="3" s="1"/>
  <c r="F17" i="3" s="1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Q16" i="3"/>
  <c r="H72" i="3"/>
  <c r="H15" i="3" s="1"/>
  <c r="H14" i="3" s="1"/>
  <c r="E15" i="3"/>
  <c r="E14" i="3" s="1"/>
  <c r="M72" i="3"/>
  <c r="Q72" i="3"/>
  <c r="F7" i="1"/>
  <c r="G7" i="1"/>
  <c r="H7" i="1"/>
  <c r="F10" i="1"/>
  <c r="G10" i="1"/>
  <c r="H10" i="1"/>
  <c r="F22" i="1"/>
  <c r="G22" i="1"/>
  <c r="H22" i="1"/>
  <c r="H13" i="1" l="1"/>
  <c r="H24" i="1" s="1"/>
  <c r="G13" i="1"/>
  <c r="G24" i="1" s="1"/>
  <c r="F13" i="1"/>
  <c r="F24" i="1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<sst xmlns="http://schemas.openxmlformats.org/spreadsheetml/2006/main" count="555" uniqueCount="444">
  <si>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</si>
  <si>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</si>
  <si>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</si>
  <si>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</si>
  <si>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</si>
  <si>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</si>
  <si>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</si>
  <si>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</si>
  <si>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</si>
  <si>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</si>
  <si>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</si>
  <si>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</si>
  <si>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</si>
  <si>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</si>
  <si>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</si>
  <si>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</si>
  <si>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</si>
  <si>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</si>
  <si>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</si>
  <si>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</si>
  <si>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</si>
  <si>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</si>
  <si>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</si>
  <si>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</si>
  <si>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</si>
  <si>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</si>
  <si>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</si>
  <si>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</si>
  <si>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</si>
  <si>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</si>
  <si>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</si>
  <si>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</si>
  <si>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</si>
  <si>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</si>
  <si>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</si>
  <si>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</si>
  <si>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</si>
  <si>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</si>
  <si>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</si>
  <si>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</si>
  <si>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</si>
  <si>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</si>
  <si>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</si>
  <si>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</si>
  <si>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</si>
  <si>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</si>
  <si>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</si>
  <si>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</si>
  <si>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</si>
  <si>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</si>
  <si>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</si>
  <si>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</si>
  <si>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</si>
  <si>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</si>
  <si>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</si>
  <si>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</si>
  <si>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</si>
  <si>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</si>
  <si>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</si>
  <si>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</si>
  <si>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</si>
  <si>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</si>
  <si>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</si>
  <si>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</si>
  <si>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</si>
  <si>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</si>
  <si>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</si>
  <si>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</si>
  <si>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</si>
  <si>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</si>
  <si>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</si>
  <si>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</si>
  <si>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</si>
  <si>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</si>
  <si>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</si>
  <si>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</si>
  <si>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</si>
  <si>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</si>
  <si>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</si>
  <si>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</si>
  <si>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</si>
  <si>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</si>
  <si>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</si>
  <si>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</si>
  <si>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</si>
  <si>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</si>
  <si>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</si>
  <si>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</si>
  <si>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</si>
  <si>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</si>
  <si>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</si>
  <si>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</si>
  <si>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</si>
  <si>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</si>
  <si>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</si>
  <si>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</si>
  <si>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</si>
  <si>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</si>
  <si>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</si>
  <si>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</si>
  <si>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</si>
  <si>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</si>
  <si>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</si>
  <si>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</si>
  <si>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</si>
  <si>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</si>
  <si>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</si>
  <si>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</si>
  <si>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</si>
  <si>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</si>
  <si>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</si>
  <si>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</si>
  <si>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</si>
  <si>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</si>
  <si>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</si>
  <si>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</si>
  <si>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</si>
  <si>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</si>
  <si>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</si>
  <si>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</si>
  <si>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</si>
  <si>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</si>
  <si>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</si>
  <si>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</si>
  <si>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</si>
  <si>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</si>
  <si>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</si>
  <si>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</si>
  <si>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</si>
  <si>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</si>
  <si>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</si>
  <si>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</si>
  <si>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</si>
  <si>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</si>
  <si>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</si>
  <si>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</si>
  <si>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</si>
  <si>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</si>
  <si>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</si>
  <si>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</si>
  <si>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</si>
  <si>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</si>
  <si>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</si>
  <si>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</si>
  <si>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</si>
  <si>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</si>
  <si>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</si>
  <si>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</si>
  <si>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</si>
  <si>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</si>
  <si>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</si>
  <si>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</si>
  <si>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</si>
  <si>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</si>
  <si>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</si>
  <si>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</si>
  <si>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</si>
  <si>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</si>
  <si>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</si>
  <si>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</si>
  <si>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</si>
  <si>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</si>
  <si>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</si>
  <si>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</si>
  <si>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</si>
  <si>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</si>
  <si>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</si>
  <si>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</si>
  <si>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</si>
  <si>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</si>
  <si>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</si>
  <si>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</si>
  <si>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</si>
  <si>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</si>
  <si>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</si>
  <si>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</si>
  <si>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</si>
  <si>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</si>
  <si>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</si>
  <si>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</si>
  <si>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</si>
  <si>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</si>
  <si>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</si>
  <si>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</si>
  <si>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</si>
  <si>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</si>
  <si>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</si>
  <si>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</si>
  <si>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</si>
  <si>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</si>
  <si>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</si>
  <si>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</si>
  <si>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</si>
  <si>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</si>
  <si>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</si>
  <si>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</si>
  <si>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</si>
  <si>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</si>
  <si>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</si>
  <si>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</si>
  <si>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</si>
  <si>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</si>
  <si>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</si>
  <si>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</si>
  <si>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</si>
  <si>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</si>
  <si>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</si>
  <si>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</si>
  <si>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</si>
  <si>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</si>
  <si>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</si>
  <si>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</si>
  <si>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</si>
  <si>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</si>
  <si>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</si>
  <si>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</si>
  <si>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</si>
  <si>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</si>
  <si>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</si>
  <si>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</si>
  <si>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</si>
  <si>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</si>
  <si>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</si>
  <si>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</si>
  <si>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</si>
  <si>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</si>
  <si>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</si>
  <si>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</si>
  <si>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</si>
  <si>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</si>
  <si>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</si>
  <si>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</si>
  <si>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</si>
  <si>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</si>
  <si>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</si>
  <si>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</si>
  <si>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</si>
  <si>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</si>
  <si>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</si>
  <si>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</si>
  <si>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</si>
  <si>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</si>
  <si>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</si>
  <si>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</si>
  <si>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</si>
  <si>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</si>
  <si>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</si>
  <si>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</si>
  <si>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</si>
  <si>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</si>
  <si>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</si>
  <si>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</si>
  <si>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</si>
  <si>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</si>
  <si>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</si>
  <si>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</si>
  <si>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</si>
  <si>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</si>
  <si>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</si>
  <si>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</si>
  <si>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</si>
  <si>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</si>
  <si>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</si>
  <si>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</si>
  <si>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</si>
  <si>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</si>
  <si>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</si>
  <si>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</si>
  <si>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</si>
  <si>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</si>
  <si>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</si>
  <si>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</si>
  <si>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</si>
  <si>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</si>
  <si>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</si>
  <si>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</si>
  <si>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</si>
  <si>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</si>
  <si>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</si>
  <si>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</si>
  <si>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</si>
  <si>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</si>
  <si>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</si>
  <si>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</si>
  <si>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</si>
  <si>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</si>
  <si>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</si>
  <si>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</si>
  <si>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</si>
  <si>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</si>
  <si>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</si>
  <si>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</si>
  <si>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</si>
  <si>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</si>
  <si>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</si>
  <si>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</si>
  <si>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</si>
  <si>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</si>
  <si>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</si>
  <si>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</si>
  <si>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</si>
  <si>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</si>
  <si>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</si>
  <si>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</si>
  <si>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</si>
  <si>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</si>
  <si>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</si>
  <si>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</si>
  <si>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</si>
  <si>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</si>
  <si>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</si>
  <si>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</si>
  <si>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</si>
  <si>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</si>
  <si>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</si>
  <si>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</si>
  <si>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</si>
  <si>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</si>
  <si>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</si>
  <si>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</si>
  <si>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</si>
  <si>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</si>
  <si>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</si>
  <si>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</si>
  <si>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</si>
  <si>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</si>
  <si>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</si>
  <si>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</si>
  <si>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</si>
  <si>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</si>
  <si>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</si>
  <si>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</si>
  <si>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</si>
  <si>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</si>
  <si>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</si>
  <si>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</si>
  <si>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</si>
  <si>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</si>
  <si>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</si>
  <si>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</si>
  <si>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</si>
  <si>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</si>
  <si>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</si>
  <si>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</si>
  <si>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</si>
  <si>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</si>
  <si>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</si>
  <si>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</si>
  <si>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</si>
  <si>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</si>
  <si>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</si>
  <si>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</si>
  <si>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</si>
  <si>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</si>
  <si>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</si>
  <si>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</si>
  <si>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</si>
  <si>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</si>
  <si>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</si>
  <si>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</si>
  <si>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</si>
  <si>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</si>
  <si>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</si>
  <si>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</si>
  <si>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</si>
  <si>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</si>
  <si>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</si>
  <si>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</si>
  <si>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</si>
  <si>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</si>
  <si>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</si>
  <si>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</si>
  <si>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</si>
  <si>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</si>
  <si>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</si>
  <si>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</si>
  <si>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</si>
  <si>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</si>
  <si>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</si>
  <si>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</si>
  <si>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</si>
  <si>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</si>
  <si>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</si>
  <si>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</si>
  <si>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</si>
  <si>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</si>
  <si>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</si>
  <si>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</si>
  <si>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</si>
  <si>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</si>
  <si>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</si>
  <si>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</si>
  <si>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</si>
  <si>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</si>
  <si>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</si>
  <si>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</si>
  <si>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</si>
  <si>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</si>
  <si>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</si>
  <si>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</si>
  <si>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</si>
  <si>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</si>
  <si>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</si>
  <si>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</si>
  <si>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</si>
  <si>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</si>
  <si>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</si>
  <si>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</si>
  <si>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</si>
  <si>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</si>
  <si>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</si>
  <si>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</si>
  <si>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</si>
  <si>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</si>
  <si>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</si>
  <si>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</si>
  <si>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</si>
  <si>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</si>
  <si>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</si>
  <si>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</si>
  <si>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</si>
  <si>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</si>
  <si>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</si>
  <si>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</si>
  <si>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</si>
  <si>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</si>
  <si>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</si>
  <si>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</si>
  <si>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</si>
  <si>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</si>
  <si>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</si>
  <si>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</si>
  <si>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</si>
  <si>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</si>
  <si>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</si>
  <si>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</si>
  <si>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</si>
  <si>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</si>
  <si>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</si>
  <si>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NAZIV USTANOVE: OSNOVNA ŠKOLA MEDVEDGRAD</t>
  </si>
  <si>
    <t>Korisnik proračuna: OSNOVNA ŠKOLA MEDVEDGRAD</t>
  </si>
  <si>
    <t>Kontak osoba: Ružica Levak</t>
  </si>
  <si>
    <t>Tel :3701022</t>
  </si>
  <si>
    <t>U Zagrebu , 29.09. 2017.g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</si>
</sst>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3" fillId="2" borderId="3" xfId="0" applyNumberFormat="1" applyFont="1" applyFill="1" applyBorder="1" applyAlignment="1" applyProtection="1"/>
    <xf numFmtId="0" fontId="11" fillId="2" borderId="4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0" fontId="49" fillId="0" borderId="40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H21" sqref="H21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29"/>
      <c r="B2" s="229"/>
      <c r="C2" s="229"/>
      <c r="D2" s="229"/>
      <c r="E2" s="229"/>
      <c r="F2" s="229"/>
      <c r="G2" s="229"/>
      <c r="H2" s="229"/>
    </row>
    <row r="3" spans="1:10" ht="48" customHeight="1" x14ac:dyDescent="0.2">
      <c r="A3" s="230" t="s">
        <v>18</v>
      </c>
      <c r="B3" s="230"/>
      <c r="C3" s="230"/>
      <c r="D3" s="230"/>
      <c r="E3" s="230"/>
      <c r="F3" s="230"/>
      <c r="G3" s="230"/>
      <c r="H3" s="230"/>
    </row>
    <row r="4" spans="1:10" s="31" customFormat="1" ht="26.25" customHeight="1" x14ac:dyDescent="0.2">
      <c r="A4" s="230" t="s">
        <v>17</v>
      </c>
      <c r="B4" s="230"/>
      <c r="C4" s="230"/>
      <c r="D4" s="230"/>
      <c r="E4" s="230"/>
      <c r="F4" s="230"/>
      <c r="G4" s="231"/>
      <c r="H4" s="231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32" t="s">
        <v>16</v>
      </c>
      <c r="B7" s="233"/>
      <c r="C7" s="233"/>
      <c r="D7" s="233"/>
      <c r="E7" s="234"/>
      <c r="F7" s="13">
        <f>+F8+F9</f>
        <v>2845000</v>
      </c>
      <c r="G7" s="13">
        <f>G8+G9</f>
        <v>2880800</v>
      </c>
      <c r="H7" s="13">
        <f>+H8+H9</f>
        <v>2916700</v>
      </c>
      <c r="I7" s="28"/>
    </row>
    <row r="8" spans="1:10" ht="22.5" customHeight="1" x14ac:dyDescent="0.25">
      <c r="A8" s="244" t="s">
        <v>15</v>
      </c>
      <c r="B8" s="245"/>
      <c r="C8" s="245"/>
      <c r="D8" s="245"/>
      <c r="E8" s="246"/>
      <c r="F8" s="25">
        <v>2845000</v>
      </c>
      <c r="G8" s="25">
        <v>2880800</v>
      </c>
      <c r="H8" s="25">
        <v>2916700</v>
      </c>
    </row>
    <row r="9" spans="1:10" ht="22.5" customHeight="1" x14ac:dyDescent="0.25">
      <c r="A9" s="247" t="s">
        <v>14</v>
      </c>
      <c r="B9" s="246"/>
      <c r="C9" s="246"/>
      <c r="D9" s="246"/>
      <c r="E9" s="246"/>
      <c r="F9" s="25">
        <v>0</v>
      </c>
      <c r="G9" s="25">
        <v>0</v>
      </c>
      <c r="H9" s="25">
        <v>0</v>
      </c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2845000</v>
      </c>
      <c r="G10" s="13">
        <f>+G11+G12</f>
        <v>2880800</v>
      </c>
      <c r="H10" s="13">
        <f>+H11+H12</f>
        <v>2916700</v>
      </c>
    </row>
    <row r="11" spans="1:10" ht="22.5" customHeight="1" x14ac:dyDescent="0.25">
      <c r="A11" s="248" t="s">
        <v>12</v>
      </c>
      <c r="B11" s="245"/>
      <c r="C11" s="245"/>
      <c r="D11" s="245"/>
      <c r="E11" s="249"/>
      <c r="F11" s="25">
        <v>2844000</v>
      </c>
      <c r="G11" s="25">
        <v>2879800</v>
      </c>
      <c r="H11" s="24">
        <v>2915600</v>
      </c>
      <c r="I11" s="3"/>
      <c r="J11" s="3"/>
    </row>
    <row r="12" spans="1:10" ht="22.5" customHeight="1" x14ac:dyDescent="0.25">
      <c r="A12" s="250" t="s">
        <v>11</v>
      </c>
      <c r="B12" s="246"/>
      <c r="C12" s="246"/>
      <c r="D12" s="246"/>
      <c r="E12" s="246"/>
      <c r="F12" s="10">
        <v>1000</v>
      </c>
      <c r="G12" s="10">
        <v>1000</v>
      </c>
      <c r="H12" s="24">
        <v>1100</v>
      </c>
      <c r="I12" s="3"/>
      <c r="J12" s="3"/>
    </row>
    <row r="13" spans="1:10" ht="22.5" customHeight="1" x14ac:dyDescent="0.25">
      <c r="A13" s="235" t="s">
        <v>10</v>
      </c>
      <c r="B13" s="233"/>
      <c r="C13" s="233"/>
      <c r="D13" s="233"/>
      <c r="E13" s="233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0"/>
      <c r="B14" s="236"/>
      <c r="C14" s="236"/>
      <c r="D14" s="236"/>
      <c r="E14" s="236"/>
      <c r="F14" s="237"/>
      <c r="G14" s="237"/>
      <c r="H14" s="237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38" t="s">
        <v>9</v>
      </c>
      <c r="B16" s="239"/>
      <c r="C16" s="239"/>
      <c r="D16" s="239"/>
      <c r="E16" s="240"/>
      <c r="F16" s="23">
        <v>0</v>
      </c>
      <c r="G16" s="23">
        <v>0</v>
      </c>
      <c r="H16" s="22">
        <v>0</v>
      </c>
      <c r="J16" s="3"/>
    </row>
    <row r="17" spans="1:11" ht="34.5" customHeight="1" x14ac:dyDescent="0.25">
      <c r="A17" s="241" t="s">
        <v>8</v>
      </c>
      <c r="B17" s="242"/>
      <c r="C17" s="242"/>
      <c r="D17" s="242"/>
      <c r="E17" s="243"/>
      <c r="F17" s="21"/>
      <c r="G17" s="21"/>
      <c r="H17" s="20"/>
      <c r="J17" s="3"/>
    </row>
    <row r="18" spans="1:11" s="7" customFormat="1" ht="25.5" customHeight="1" x14ac:dyDescent="0.25">
      <c r="A18" s="253"/>
      <c r="B18" s="236"/>
      <c r="C18" s="236"/>
      <c r="D18" s="236"/>
      <c r="E18" s="236"/>
      <c r="F18" s="237"/>
      <c r="G18" s="237"/>
      <c r="H18" s="237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44" t="s">
        <v>4</v>
      </c>
      <c r="B20" s="245"/>
      <c r="C20" s="245"/>
      <c r="D20" s="245"/>
      <c r="E20" s="245"/>
      <c r="F20" s="10">
        <v>0</v>
      </c>
      <c r="G20" s="10">
        <v>0</v>
      </c>
      <c r="H20" s="10">
        <v>0</v>
      </c>
      <c r="J20" s="11"/>
    </row>
    <row r="21" spans="1:11" s="7" customFormat="1" ht="33.75" customHeight="1" x14ac:dyDescent="0.25">
      <c r="A21" s="244" t="s">
        <v>3</v>
      </c>
      <c r="B21" s="245"/>
      <c r="C21" s="245"/>
      <c r="D21" s="245"/>
      <c r="E21" s="245"/>
      <c r="F21" s="10">
        <v>0</v>
      </c>
      <c r="G21" s="10">
        <v>0</v>
      </c>
      <c r="H21" s="10">
        <v>0</v>
      </c>
    </row>
    <row r="22" spans="1:11" s="7" customFormat="1" ht="22.5" customHeight="1" x14ac:dyDescent="0.25">
      <c r="A22" s="235" t="s">
        <v>2</v>
      </c>
      <c r="B22" s="233"/>
      <c r="C22" s="233"/>
      <c r="D22" s="233"/>
      <c r="E22" s="233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53"/>
      <c r="B23" s="236"/>
      <c r="C23" s="236"/>
      <c r="D23" s="236"/>
      <c r="E23" s="236"/>
      <c r="F23" s="237"/>
      <c r="G23" s="237"/>
      <c r="H23" s="237"/>
    </row>
    <row r="24" spans="1:11" s="7" customFormat="1" ht="22.5" customHeight="1" x14ac:dyDescent="0.25">
      <c r="A24" s="248" t="s">
        <v>1</v>
      </c>
      <c r="B24" s="245"/>
      <c r="C24" s="245"/>
      <c r="D24" s="245"/>
      <c r="E24" s="24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51" t="s">
        <v>0</v>
      </c>
      <c r="B26" s="252"/>
      <c r="C26" s="252"/>
      <c r="D26" s="252"/>
      <c r="E26" s="252"/>
      <c r="F26" s="252"/>
      <c r="G26" s="252"/>
      <c r="H26" s="252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4:H1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118" zoomScaleNormal="100" zoomScaleSheetLayoutView="100" workbookViewId="0">
      <selection activeCell="B4" sqref="B4:F4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439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6" t="s">
        <v>20</v>
      </c>
      <c r="C4" s="256"/>
      <c r="D4" s="256"/>
      <c r="E4" s="256"/>
      <c r="F4" s="257"/>
    </row>
    <row r="5" spans="1:6" ht="15.75" x14ac:dyDescent="0.25">
      <c r="B5" s="256"/>
      <c r="C5" s="256"/>
      <c r="D5" s="256"/>
      <c r="E5" s="256"/>
      <c r="F5" s="257"/>
    </row>
    <row r="6" spans="1:6" ht="20.45" customHeight="1" x14ac:dyDescent="0.2">
      <c r="B6" s="258" t="s">
        <v>21</v>
      </c>
      <c r="C6" s="259"/>
      <c r="D6" s="259"/>
      <c r="E6" s="259"/>
      <c r="F6" s="259"/>
    </row>
    <row r="7" spans="1:6" ht="22.9" customHeight="1" x14ac:dyDescent="0.2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 x14ac:dyDescent="0.2">
      <c r="B8" s="217">
        <v>6</v>
      </c>
      <c r="C8" s="40" t="s">
        <v>27</v>
      </c>
      <c r="D8" s="41">
        <f>D9+D33+D62+D72+D82+D79</f>
        <v>745000</v>
      </c>
      <c r="E8" s="41">
        <f>E9+E33+E62+E72+E82+E79</f>
        <v>754000</v>
      </c>
      <c r="F8" s="41">
        <f>F9+F33+F62+F72+F82+F79</f>
        <v>760000</v>
      </c>
    </row>
    <row r="9" spans="1:6" ht="23.45" customHeight="1" x14ac:dyDescent="0.2">
      <c r="A9" s="42" t="s">
        <v>28</v>
      </c>
      <c r="B9" s="217">
        <v>63</v>
      </c>
      <c r="C9" s="40" t="s">
        <v>29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 x14ac:dyDescent="0.2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31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32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34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35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36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37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39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40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42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43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45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46</v>
      </c>
      <c r="D26" s="45"/>
      <c r="E26" s="45"/>
      <c r="F26" s="45"/>
    </row>
    <row r="27" spans="2:6" ht="20.100000000000001" customHeight="1" x14ac:dyDescent="0.2">
      <c r="B27" s="217" t="s">
        <v>47</v>
      </c>
      <c r="C27" s="46" t="s">
        <v>48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 x14ac:dyDescent="0.2">
      <c r="B28" s="43" t="s">
        <v>49</v>
      </c>
      <c r="C28" s="44" t="s">
        <v>50</v>
      </c>
      <c r="D28" s="45"/>
      <c r="E28" s="45"/>
      <c r="F28" s="45"/>
    </row>
    <row r="29" spans="2:6" ht="20.100000000000001" customHeight="1" x14ac:dyDescent="0.2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 x14ac:dyDescent="0.2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 x14ac:dyDescent="0.2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 x14ac:dyDescent="0.2">
      <c r="A33" s="42" t="s">
        <v>59</v>
      </c>
      <c r="B33" s="217">
        <v>64</v>
      </c>
      <c r="C33" s="40" t="s">
        <v>60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 x14ac:dyDescent="0.2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 x14ac:dyDescent="0.2">
      <c r="B35" s="43">
        <v>6412</v>
      </c>
      <c r="C35" s="44" t="s">
        <v>62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63</v>
      </c>
      <c r="D36" s="45"/>
      <c r="E36" s="45"/>
      <c r="F36" s="45"/>
    </row>
    <row r="37" spans="1:6" ht="20.100000000000001" customHeight="1" x14ac:dyDescent="0.2">
      <c r="B37" s="43">
        <v>6414</v>
      </c>
      <c r="C37" s="44" t="s">
        <v>64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65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66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67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68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70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71</v>
      </c>
      <c r="D44" s="45"/>
      <c r="E44" s="45"/>
      <c r="F44" s="45"/>
    </row>
    <row r="45" spans="1:6" ht="20.100000000000001" customHeight="1" x14ac:dyDescent="0.2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74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76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77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78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79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80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81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82</v>
      </c>
      <c r="D54" s="45"/>
      <c r="E54" s="45"/>
      <c r="F54" s="45"/>
    </row>
    <row r="55" spans="1:6" ht="20.100000000000001" customHeight="1" x14ac:dyDescent="0.2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85</v>
      </c>
      <c r="C56" s="44" t="s">
        <v>86</v>
      </c>
      <c r="D56" s="45"/>
      <c r="E56" s="45"/>
      <c r="F56" s="45"/>
    </row>
    <row r="57" spans="1:6" ht="26.25" customHeight="1" x14ac:dyDescent="0.2">
      <c r="B57" s="43" t="s">
        <v>87</v>
      </c>
      <c r="C57" s="44" t="s">
        <v>88</v>
      </c>
      <c r="D57" s="45"/>
      <c r="E57" s="45"/>
      <c r="F57" s="45"/>
    </row>
    <row r="58" spans="1:6" ht="23.25" customHeight="1" x14ac:dyDescent="0.2">
      <c r="B58" s="43" t="s">
        <v>89</v>
      </c>
      <c r="C58" s="44" t="s">
        <v>90</v>
      </c>
      <c r="D58" s="45"/>
      <c r="E58" s="45"/>
      <c r="F58" s="45"/>
    </row>
    <row r="59" spans="1:6" ht="26.25" customHeight="1" x14ac:dyDescent="0.2">
      <c r="B59" s="43" t="s">
        <v>91</v>
      </c>
      <c r="C59" s="44" t="s">
        <v>92</v>
      </c>
      <c r="D59" s="45"/>
      <c r="E59" s="45"/>
      <c r="F59" s="45"/>
    </row>
    <row r="60" spans="1:6" ht="27" customHeight="1" x14ac:dyDescent="0.2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 x14ac:dyDescent="0.2">
      <c r="B61" s="43" t="s">
        <v>95</v>
      </c>
      <c r="C61" s="48" t="s">
        <v>96</v>
      </c>
      <c r="D61" s="45"/>
      <c r="E61" s="45"/>
      <c r="F61" s="45"/>
    </row>
    <row r="62" spans="1:6" ht="27" customHeight="1" x14ac:dyDescent="0.2">
      <c r="A62" s="42" t="s">
        <v>97</v>
      </c>
      <c r="B62" s="217">
        <v>65</v>
      </c>
      <c r="C62" s="40" t="s">
        <v>98</v>
      </c>
      <c r="D62" s="41">
        <f>D63+D68</f>
        <v>715000</v>
      </c>
      <c r="E62" s="41">
        <f>E63+E68</f>
        <v>724000</v>
      </c>
      <c r="F62" s="41">
        <f>F63+F68</f>
        <v>730000</v>
      </c>
    </row>
    <row r="63" spans="1:6" ht="20.100000000000001" customHeight="1" x14ac:dyDescent="0.2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100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101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102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103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104</v>
      </c>
      <c r="D68" s="41">
        <f>SUM(D69:D71)</f>
        <v>715000</v>
      </c>
      <c r="E68" s="41">
        <f>SUM(E69:E71)</f>
        <v>724000</v>
      </c>
      <c r="F68" s="41">
        <f>SUM(F69:F71)</f>
        <v>730000</v>
      </c>
    </row>
    <row r="69" spans="1:6" ht="20.100000000000001" customHeight="1" x14ac:dyDescent="0.2">
      <c r="B69" s="43">
        <v>6526</v>
      </c>
      <c r="C69" s="44" t="s">
        <v>105</v>
      </c>
      <c r="D69" s="45">
        <v>715000</v>
      </c>
      <c r="E69" s="45">
        <v>724000</v>
      </c>
      <c r="F69" s="45">
        <v>730000</v>
      </c>
    </row>
    <row r="70" spans="1:6" ht="20.100000000000001" customHeight="1" x14ac:dyDescent="0.2">
      <c r="B70" s="43" t="s">
        <v>106</v>
      </c>
      <c r="C70" s="44" t="s">
        <v>107</v>
      </c>
      <c r="D70" s="45"/>
      <c r="E70" s="45"/>
      <c r="F70" s="45"/>
    </row>
    <row r="71" spans="1:6" ht="27.75" customHeight="1" x14ac:dyDescent="0.2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 x14ac:dyDescent="0.2">
      <c r="A72" s="42" t="s">
        <v>110</v>
      </c>
      <c r="B72" s="217">
        <v>66</v>
      </c>
      <c r="C72" s="49" t="s">
        <v>111</v>
      </c>
      <c r="D72" s="41">
        <f>D73+D76</f>
        <v>30000</v>
      </c>
      <c r="E72" s="41">
        <f>E73+E76</f>
        <v>30000</v>
      </c>
      <c r="F72" s="41">
        <f>F73+F76</f>
        <v>30000</v>
      </c>
    </row>
    <row r="73" spans="1:6" ht="20.100000000000001" customHeight="1" x14ac:dyDescent="0.2">
      <c r="B73" s="43">
        <v>661</v>
      </c>
      <c r="C73" s="44" t="s">
        <v>112</v>
      </c>
      <c r="D73" s="41">
        <f>SUM(D74:D75)</f>
        <v>30000</v>
      </c>
      <c r="E73" s="41">
        <f>SUM(E74:E75)</f>
        <v>30000</v>
      </c>
      <c r="F73" s="41">
        <f>SUM(F74:F75)</f>
        <v>30000</v>
      </c>
    </row>
    <row r="74" spans="1:6" ht="20.100000000000001" customHeight="1" x14ac:dyDescent="0.2">
      <c r="B74" s="43">
        <v>6614</v>
      </c>
      <c r="C74" s="44" t="s">
        <v>113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114</v>
      </c>
      <c r="D75" s="45">
        <v>30000</v>
      </c>
      <c r="E75" s="45">
        <v>30000</v>
      </c>
      <c r="F75" s="45">
        <v>30000</v>
      </c>
    </row>
    <row r="76" spans="1:6" ht="20.100000000000001" customHeight="1" x14ac:dyDescent="0.2">
      <c r="B76" s="43">
        <v>663</v>
      </c>
      <c r="C76" s="48" t="s">
        <v>115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116</v>
      </c>
      <c r="D77" s="45">
        <v>0</v>
      </c>
      <c r="E77" s="45"/>
      <c r="F77" s="45"/>
    </row>
    <row r="78" spans="1:6" ht="20.100000000000001" customHeight="1" x14ac:dyDescent="0.2">
      <c r="B78" s="43">
        <v>6632</v>
      </c>
      <c r="C78" s="48" t="s">
        <v>117</v>
      </c>
      <c r="D78" s="45">
        <v>0</v>
      </c>
      <c r="E78" s="45"/>
      <c r="F78" s="45"/>
    </row>
    <row r="79" spans="1:6" ht="20.100000000000001" customHeight="1" x14ac:dyDescent="0.2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 x14ac:dyDescent="0.2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127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 x14ac:dyDescent="0.2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 x14ac:dyDescent="0.2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 x14ac:dyDescent="0.2">
      <c r="B88" s="43">
        <v>7211</v>
      </c>
      <c r="C88" s="44" t="s">
        <v>132</v>
      </c>
      <c r="D88" s="45"/>
      <c r="E88" s="45"/>
      <c r="F88" s="45"/>
    </row>
    <row r="89" spans="1:6" ht="20.100000000000001" customHeight="1" x14ac:dyDescent="0.2">
      <c r="B89" s="43">
        <v>7212</v>
      </c>
      <c r="C89" s="44" t="s">
        <v>133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134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136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137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138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139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140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141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142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 x14ac:dyDescent="0.2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 x14ac:dyDescent="0.2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 x14ac:dyDescent="0.2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176</v>
      </c>
      <c r="C126" s="54" t="s">
        <v>177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180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 x14ac:dyDescent="0.2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184</v>
      </c>
      <c r="C132" s="44" t="s">
        <v>185</v>
      </c>
      <c r="D132" s="45"/>
      <c r="E132" s="45"/>
      <c r="F132" s="45"/>
    </row>
    <row r="133" spans="1:9" ht="25.15" customHeight="1" x14ac:dyDescent="0.2">
      <c r="B133" s="254" t="s">
        <v>186</v>
      </c>
      <c r="C133" s="255"/>
      <c r="D133" s="41">
        <f>D113+D85+D8</f>
        <v>745000</v>
      </c>
      <c r="E133" s="41">
        <f>E113+E85+E8</f>
        <v>754000</v>
      </c>
      <c r="F133" s="41">
        <f>F113+F85+F8</f>
        <v>760000</v>
      </c>
      <c r="I133" s="50"/>
    </row>
    <row r="134" spans="1:9" ht="25.15" customHeight="1" x14ac:dyDescent="0.2">
      <c r="A134" s="42" t="s">
        <v>187</v>
      </c>
      <c r="B134" s="254" t="s">
        <v>188</v>
      </c>
      <c r="C134" s="255"/>
      <c r="D134" s="55">
        <v>0</v>
      </c>
      <c r="E134" s="55"/>
      <c r="F134" s="55"/>
      <c r="I134" s="50"/>
    </row>
    <row r="135" spans="1:9" ht="20.45" customHeight="1" x14ac:dyDescent="0.2">
      <c r="B135" s="258" t="s">
        <v>189</v>
      </c>
      <c r="C135" s="259"/>
      <c r="D135" s="259"/>
      <c r="E135" s="259"/>
      <c r="F135" s="259"/>
    </row>
    <row r="136" spans="1:9" ht="20.100000000000001" customHeight="1" x14ac:dyDescent="0.2">
      <c r="B136" s="43" t="s">
        <v>118</v>
      </c>
      <c r="C136" s="46" t="s">
        <v>119</v>
      </c>
      <c r="D136" s="41">
        <f>SUM(D137)</f>
        <v>2100000</v>
      </c>
      <c r="E136" s="41">
        <f t="shared" ref="E136:F136" si="3">SUM(E137)</f>
        <v>2126800</v>
      </c>
      <c r="F136" s="41">
        <f t="shared" si="3"/>
        <v>2156700</v>
      </c>
    </row>
    <row r="137" spans="1:9" ht="20.100000000000001" customHeight="1" x14ac:dyDescent="0.2">
      <c r="A137" s="42" t="s">
        <v>190</v>
      </c>
      <c r="B137" s="43" t="s">
        <v>191</v>
      </c>
      <c r="C137" s="48" t="s">
        <v>192</v>
      </c>
      <c r="D137" s="41">
        <f>SUM(D138:D140)</f>
        <v>2100000</v>
      </c>
      <c r="E137" s="41">
        <f t="shared" ref="E137:F137" si="4">SUM(E138:E140)</f>
        <v>2126800</v>
      </c>
      <c r="F137" s="41">
        <f t="shared" si="4"/>
        <v>2156700</v>
      </c>
    </row>
    <row r="138" spans="1:9" ht="20.100000000000001" customHeight="1" x14ac:dyDescent="0.2">
      <c r="B138" s="43" t="s">
        <v>193</v>
      </c>
      <c r="C138" s="48" t="s">
        <v>194</v>
      </c>
      <c r="D138" s="45">
        <v>2100000</v>
      </c>
      <c r="E138" s="45">
        <v>2126800</v>
      </c>
      <c r="F138" s="45">
        <v>2156700</v>
      </c>
    </row>
    <row r="139" spans="1:9" ht="20.100000000000001" customHeight="1" x14ac:dyDescent="0.2">
      <c r="B139" s="43" t="s">
        <v>195</v>
      </c>
      <c r="C139" s="48" t="s">
        <v>196</v>
      </c>
      <c r="D139" s="45">
        <v>0</v>
      </c>
      <c r="E139" s="45">
        <v>0</v>
      </c>
      <c r="F139" s="45">
        <v>0</v>
      </c>
    </row>
    <row r="140" spans="1:9" ht="20.100000000000001" customHeight="1" x14ac:dyDescent="0.2">
      <c r="B140" s="43" t="s">
        <v>197</v>
      </c>
      <c r="C140" s="48" t="s">
        <v>198</v>
      </c>
      <c r="D140" s="45">
        <v>0</v>
      </c>
      <c r="E140" s="45">
        <v>0</v>
      </c>
      <c r="F140" s="45">
        <v>0</v>
      </c>
    </row>
    <row r="141" spans="1:9" ht="25.15" customHeight="1" x14ac:dyDescent="0.2">
      <c r="B141" s="254" t="s">
        <v>199</v>
      </c>
      <c r="C141" s="255"/>
      <c r="D141" s="41">
        <f>D136</f>
        <v>2100000</v>
      </c>
      <c r="E141" s="41">
        <f t="shared" ref="E141:F141" si="5">E136</f>
        <v>2126800</v>
      </c>
      <c r="F141" s="41">
        <f t="shared" si="5"/>
        <v>2156700</v>
      </c>
      <c r="I141" s="50"/>
    </row>
    <row r="142" spans="1:9" ht="25.15" customHeight="1" x14ac:dyDescent="0.2">
      <c r="B142" s="254" t="s">
        <v>200</v>
      </c>
      <c r="C142" s="255"/>
      <c r="D142" s="41">
        <f>D133+D141</f>
        <v>2845000</v>
      </c>
      <c r="E142" s="41">
        <f t="shared" ref="E142:F142" si="6">E133+E141</f>
        <v>2880800</v>
      </c>
      <c r="F142" s="41">
        <f t="shared" si="6"/>
        <v>2916700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tabSelected="1" view="pageBreakPreview" topLeftCell="A40" zoomScaleNormal="82" zoomScaleSheetLayoutView="100" workbookViewId="0">
      <selection activeCell="E159" sqref="E159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82" t="s">
        <v>424</v>
      </c>
      <c r="N1" s="282"/>
      <c r="O1" s="159"/>
      <c r="P1" s="158"/>
      <c r="Q1" s="158"/>
    </row>
    <row r="2" spans="1:80" s="62" customFormat="1" ht="21" customHeight="1" x14ac:dyDescent="0.25">
      <c r="A2" s="283" t="s">
        <v>201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440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441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442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84" t="s">
        <v>202</v>
      </c>
      <c r="B10" s="286" t="s">
        <v>203</v>
      </c>
      <c r="C10" s="288" t="s">
        <v>204</v>
      </c>
      <c r="D10" s="290" t="s">
        <v>205</v>
      </c>
      <c r="E10" s="290" t="s">
        <v>206</v>
      </c>
      <c r="F10" s="290" t="s">
        <v>207</v>
      </c>
      <c r="G10" s="292" t="s">
        <v>208</v>
      </c>
      <c r="H10" s="292" t="s">
        <v>209</v>
      </c>
      <c r="I10" s="292" t="s">
        <v>210</v>
      </c>
      <c r="J10" s="292" t="s">
        <v>211</v>
      </c>
      <c r="K10" s="292" t="s">
        <v>428</v>
      </c>
      <c r="L10" s="292" t="s">
        <v>212</v>
      </c>
      <c r="M10" s="292" t="s">
        <v>213</v>
      </c>
      <c r="N10" s="292" t="s">
        <v>214</v>
      </c>
      <c r="O10" s="292" t="s">
        <v>215</v>
      </c>
      <c r="P10" s="290" t="s">
        <v>216</v>
      </c>
      <c r="Q10" s="294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85"/>
      <c r="B11" s="287"/>
      <c r="C11" s="289"/>
      <c r="D11" s="291"/>
      <c r="E11" s="291"/>
      <c r="F11" s="291"/>
      <c r="G11" s="293"/>
      <c r="H11" s="293"/>
      <c r="I11" s="293"/>
      <c r="J11" s="293"/>
      <c r="K11" s="293"/>
      <c r="L11" s="293"/>
      <c r="M11" s="293"/>
      <c r="N11" s="293"/>
      <c r="O11" s="293"/>
      <c r="P11" s="291"/>
      <c r="Q11" s="295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356</v>
      </c>
      <c r="B14" s="196"/>
      <c r="C14" s="197"/>
      <c r="D14" s="198">
        <f>D15</f>
        <v>2845000</v>
      </c>
      <c r="E14" s="198">
        <f>E15</f>
        <v>2100000</v>
      </c>
      <c r="F14" s="198">
        <f>F15</f>
        <v>745000</v>
      </c>
      <c r="G14" s="198">
        <f t="shared" ref="G14:Q14" si="0">G15</f>
        <v>0</v>
      </c>
      <c r="H14" s="198">
        <f t="shared" si="0"/>
        <v>0</v>
      </c>
      <c r="I14" s="198">
        <f t="shared" si="0"/>
        <v>715000</v>
      </c>
      <c r="J14" s="198">
        <f t="shared" si="0"/>
        <v>30000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2880800</v>
      </c>
      <c r="Q14" s="199">
        <f t="shared" si="0"/>
        <v>2916700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357</v>
      </c>
      <c r="B15" s="201"/>
      <c r="C15" s="202"/>
      <c r="D15" s="203">
        <f t="shared" ref="D15:Q15" si="1">D16+D72</f>
        <v>2845000</v>
      </c>
      <c r="E15" s="203">
        <f t="shared" si="1"/>
        <v>2100000</v>
      </c>
      <c r="F15" s="203">
        <f t="shared" si="1"/>
        <v>745000</v>
      </c>
      <c r="G15" s="203">
        <f t="shared" si="1"/>
        <v>0</v>
      </c>
      <c r="H15" s="203">
        <f t="shared" si="1"/>
        <v>0</v>
      </c>
      <c r="I15" s="203">
        <f t="shared" si="1"/>
        <v>715000</v>
      </c>
      <c r="J15" s="203">
        <f t="shared" si="1"/>
        <v>30000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2880800</v>
      </c>
      <c r="Q15" s="204">
        <f t="shared" si="1"/>
        <v>2916700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96" t="s">
        <v>358</v>
      </c>
      <c r="B16" s="297"/>
      <c r="C16" s="297"/>
      <c r="D16" s="178">
        <f t="shared" ref="D16:E16" si="2">D17+D56</f>
        <v>882900</v>
      </c>
      <c r="E16" s="178">
        <f t="shared" si="2"/>
        <v>695400</v>
      </c>
      <c r="F16" s="178">
        <f>F17+F56</f>
        <v>187500</v>
      </c>
      <c r="G16" s="178">
        <f t="shared" ref="G16:Q16" si="3">G17+G56</f>
        <v>0</v>
      </c>
      <c r="H16" s="178">
        <f t="shared" si="3"/>
        <v>0</v>
      </c>
      <c r="I16" s="178">
        <f t="shared" si="3"/>
        <v>157500</v>
      </c>
      <c r="J16" s="178">
        <f t="shared" si="3"/>
        <v>30000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894400</v>
      </c>
      <c r="Q16" s="179">
        <f t="shared" si="3"/>
        <v>906900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3" t="s">
        <v>359</v>
      </c>
      <c r="B17" s="274"/>
      <c r="C17" s="275"/>
      <c r="D17" s="190">
        <f>D18</f>
        <v>857400</v>
      </c>
      <c r="E17" s="190">
        <f>E18</f>
        <v>695400</v>
      </c>
      <c r="F17" s="190">
        <f>F18</f>
        <v>162000</v>
      </c>
      <c r="G17" s="190">
        <f t="shared" ref="G17:Q17" si="4">G18</f>
        <v>0</v>
      </c>
      <c r="H17" s="190">
        <f t="shared" si="4"/>
        <v>0</v>
      </c>
      <c r="I17" s="190">
        <f t="shared" si="4"/>
        <v>157500</v>
      </c>
      <c r="J17" s="190">
        <f t="shared" si="4"/>
        <v>4500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868600</v>
      </c>
      <c r="Q17" s="191">
        <f t="shared" si="4"/>
        <v>880700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222</v>
      </c>
      <c r="C18" s="110" t="s">
        <v>420</v>
      </c>
      <c r="D18" s="180">
        <f>D19+D48+D53</f>
        <v>857400</v>
      </c>
      <c r="E18" s="180">
        <f>E19+E48+E53</f>
        <v>695400</v>
      </c>
      <c r="F18" s="180">
        <f>F19+F48+F53</f>
        <v>162000</v>
      </c>
      <c r="G18" s="180">
        <f t="shared" ref="G18:O18" si="5">G19+G48+G53</f>
        <v>0</v>
      </c>
      <c r="H18" s="180">
        <f t="shared" si="5"/>
        <v>0</v>
      </c>
      <c r="I18" s="180">
        <f t="shared" si="5"/>
        <v>157500</v>
      </c>
      <c r="J18" s="180">
        <f t="shared" si="5"/>
        <v>4500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868600</v>
      </c>
      <c r="Q18" s="181">
        <f t="shared" ref="Q18" si="7">Q19+Q48+Q53</f>
        <v>880700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238</v>
      </c>
      <c r="C19" s="112" t="s">
        <v>239</v>
      </c>
      <c r="D19" s="180">
        <f t="shared" ref="D19:E19" si="8">D20+D24+D30+D40+D42</f>
        <v>854900</v>
      </c>
      <c r="E19" s="180">
        <f t="shared" si="8"/>
        <v>692900</v>
      </c>
      <c r="F19" s="180">
        <f>F20+F24+F30+F40+F42</f>
        <v>162000</v>
      </c>
      <c r="G19" s="180">
        <f t="shared" ref="G19:Q19" si="9">G20+G24+G30+G40+G42</f>
        <v>0</v>
      </c>
      <c r="H19" s="180">
        <f t="shared" si="9"/>
        <v>0</v>
      </c>
      <c r="I19" s="180">
        <f t="shared" si="9"/>
        <v>157500</v>
      </c>
      <c r="J19" s="180">
        <f t="shared" si="9"/>
        <v>4500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866100</v>
      </c>
      <c r="Q19" s="180">
        <f t="shared" si="9"/>
        <v>878200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240</v>
      </c>
      <c r="C20" s="112" t="s">
        <v>381</v>
      </c>
      <c r="D20" s="180">
        <f>SUM(D21:D23)</f>
        <v>12600</v>
      </c>
      <c r="E20" s="180">
        <f>SUM(E21:E23)</f>
        <v>12600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12760</v>
      </c>
      <c r="Q20" s="181">
        <f t="shared" ref="Q20" si="12">SUM(Q21:Q23)</f>
        <v>12850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226</v>
      </c>
      <c r="B21" s="114" t="s">
        <v>241</v>
      </c>
      <c r="C21" s="115" t="s">
        <v>242</v>
      </c>
      <c r="D21" s="182">
        <f>E21+F21</f>
        <v>6000</v>
      </c>
      <c r="E21" s="183">
        <v>6000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6076</v>
      </c>
      <c r="Q21" s="183">
        <v>6150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6600</v>
      </c>
      <c r="E22" s="183">
        <v>6600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6684</v>
      </c>
      <c r="Q22" s="183">
        <v>6700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415</v>
      </c>
      <c r="B23" s="114" t="s">
        <v>413</v>
      </c>
      <c r="C23" s="115" t="s">
        <v>414</v>
      </c>
      <c r="D23" s="182">
        <f t="shared" si="13"/>
        <v>0</v>
      </c>
      <c r="E23" s="183"/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249</v>
      </c>
      <c r="C24" s="117" t="s">
        <v>329</v>
      </c>
      <c r="D24" s="180">
        <f>SUM(D25:D29)</f>
        <v>425000</v>
      </c>
      <c r="E24" s="180">
        <f>SUM(E25:E29)</f>
        <v>422500</v>
      </c>
      <c r="F24" s="180">
        <f>SUM(F25:F29)</f>
        <v>2500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2500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430820</v>
      </c>
      <c r="Q24" s="181">
        <f t="shared" ref="Q24" si="17">SUM(Q25:Q29)</f>
        <v>436850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222</v>
      </c>
      <c r="B25" s="114" t="s">
        <v>251</v>
      </c>
      <c r="C25" s="115" t="s">
        <v>252</v>
      </c>
      <c r="D25" s="182">
        <f t="shared" si="13"/>
        <v>45200</v>
      </c>
      <c r="E25" s="184">
        <v>45200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v>45770</v>
      </c>
      <c r="Q25" s="155">
        <v>46400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236</v>
      </c>
      <c r="B26" s="114" t="s">
        <v>257</v>
      </c>
      <c r="C26" s="115" t="s">
        <v>258</v>
      </c>
      <c r="D26" s="182">
        <f t="shared" si="13"/>
        <v>356700</v>
      </c>
      <c r="E26" s="184">
        <v>356700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361750</v>
      </c>
      <c r="Q26" s="155">
        <v>366850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243</v>
      </c>
      <c r="B27" s="114" t="s">
        <v>260</v>
      </c>
      <c r="C27" s="115" t="s">
        <v>360</v>
      </c>
      <c r="D27" s="182">
        <f t="shared" si="13"/>
        <v>10600</v>
      </c>
      <c r="E27" s="184">
        <v>10600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v>10700</v>
      </c>
      <c r="Q27" s="155">
        <v>10800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246</v>
      </c>
      <c r="B28" s="114" t="s">
        <v>262</v>
      </c>
      <c r="C28" s="115" t="s">
        <v>263</v>
      </c>
      <c r="D28" s="182">
        <f t="shared" si="13"/>
        <v>10000</v>
      </c>
      <c r="E28" s="184">
        <v>10000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v>10100</v>
      </c>
      <c r="Q28" s="155">
        <v>10250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393</v>
      </c>
      <c r="C29" s="115" t="s">
        <v>394</v>
      </c>
      <c r="D29" s="182">
        <f t="shared" si="13"/>
        <v>2500</v>
      </c>
      <c r="E29" s="184">
        <v>0</v>
      </c>
      <c r="F29" s="182">
        <f t="shared" si="14"/>
        <v>2500</v>
      </c>
      <c r="G29" s="155"/>
      <c r="H29" s="155"/>
      <c r="I29" s="155"/>
      <c r="J29" s="155">
        <v>2500</v>
      </c>
      <c r="K29" s="155"/>
      <c r="L29" s="155"/>
      <c r="M29" s="155"/>
      <c r="N29" s="155"/>
      <c r="O29" s="155"/>
      <c r="P29" s="155">
        <v>2500</v>
      </c>
      <c r="Q29" s="155">
        <v>2550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264</v>
      </c>
      <c r="C30" s="117" t="s">
        <v>265</v>
      </c>
      <c r="D30" s="185">
        <f>SUM(D31:D39)</f>
        <v>252200</v>
      </c>
      <c r="E30" s="185">
        <f>SUM(E31:E39)</f>
        <v>250200</v>
      </c>
      <c r="F30" s="185">
        <f>SUM(F31:F39)</f>
        <v>2000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0</v>
      </c>
      <c r="J30" s="185">
        <f t="shared" si="18"/>
        <v>2000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255420</v>
      </c>
      <c r="Q30" s="186">
        <f t="shared" si="19"/>
        <v>259030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250</v>
      </c>
      <c r="B31" s="119" t="s">
        <v>267</v>
      </c>
      <c r="C31" s="115" t="s">
        <v>268</v>
      </c>
      <c r="D31" s="182">
        <f t="shared" si="13"/>
        <v>7600</v>
      </c>
      <c r="E31" s="184">
        <v>7600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v>7700</v>
      </c>
      <c r="Q31" s="155">
        <v>7800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253</v>
      </c>
      <c r="B32" s="119" t="s">
        <v>270</v>
      </c>
      <c r="C32" s="115" t="s">
        <v>271</v>
      </c>
      <c r="D32" s="182">
        <f t="shared" si="13"/>
        <v>120000</v>
      </c>
      <c r="E32" s="184">
        <v>118000</v>
      </c>
      <c r="F32" s="182">
        <f t="shared" si="20"/>
        <v>2000</v>
      </c>
      <c r="G32" s="155"/>
      <c r="H32" s="155"/>
      <c r="I32" s="155"/>
      <c r="J32" s="155">
        <v>2000</v>
      </c>
      <c r="K32" s="155"/>
      <c r="L32" s="155"/>
      <c r="M32" s="155"/>
      <c r="N32" s="155"/>
      <c r="O32" s="155"/>
      <c r="P32" s="155">
        <v>121500</v>
      </c>
      <c r="Q32" s="155">
        <v>123200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256</v>
      </c>
      <c r="B33" s="119" t="s">
        <v>272</v>
      </c>
      <c r="C33" s="115" t="s">
        <v>273</v>
      </c>
      <c r="D33" s="182">
        <f t="shared" si="13"/>
        <v>3000</v>
      </c>
      <c r="E33" s="184">
        <v>3000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3050</v>
      </c>
      <c r="Q33" s="155">
        <v>3100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259</v>
      </c>
      <c r="B34" s="119" t="s">
        <v>275</v>
      </c>
      <c r="C34" s="120" t="s">
        <v>276</v>
      </c>
      <c r="D34" s="182">
        <f t="shared" si="13"/>
        <v>96100</v>
      </c>
      <c r="E34" s="184">
        <v>96100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97300</v>
      </c>
      <c r="Q34" s="155">
        <v>98700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261</v>
      </c>
      <c r="B35" s="119" t="s">
        <v>278</v>
      </c>
      <c r="C35" s="115" t="s">
        <v>279</v>
      </c>
      <c r="D35" s="182">
        <f t="shared" si="13"/>
        <v>0</v>
      </c>
      <c r="E35" s="184">
        <v>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0</v>
      </c>
      <c r="Q35" s="155">
        <v>0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266</v>
      </c>
      <c r="B36" s="114" t="s">
        <v>280</v>
      </c>
      <c r="C36" s="115" t="s">
        <v>281</v>
      </c>
      <c r="D36" s="182">
        <f t="shared" si="13"/>
        <v>15000</v>
      </c>
      <c r="E36" s="184">
        <v>15000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15200</v>
      </c>
      <c r="Q36" s="155">
        <v>15400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269</v>
      </c>
      <c r="B37" s="114" t="s">
        <v>283</v>
      </c>
      <c r="C37" s="115" t="s">
        <v>284</v>
      </c>
      <c r="D37" s="182">
        <f t="shared" si="13"/>
        <v>1200</v>
      </c>
      <c r="E37" s="184">
        <v>1200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1220</v>
      </c>
      <c r="Q37" s="155">
        <v>1230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274</v>
      </c>
      <c r="B38" s="114" t="s">
        <v>286</v>
      </c>
      <c r="C38" s="115" t="s">
        <v>287</v>
      </c>
      <c r="D38" s="182">
        <f t="shared" si="13"/>
        <v>6300</v>
      </c>
      <c r="E38" s="184">
        <v>6300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6400</v>
      </c>
      <c r="Q38" s="155">
        <v>6500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277</v>
      </c>
      <c r="B39" s="119" t="s">
        <v>289</v>
      </c>
      <c r="C39" s="115" t="s">
        <v>290</v>
      </c>
      <c r="D39" s="182">
        <f t="shared" si="13"/>
        <v>3000</v>
      </c>
      <c r="E39" s="184">
        <v>3000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3050</v>
      </c>
      <c r="Q39" s="155">
        <v>3100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395</v>
      </c>
      <c r="C40" s="177" t="s">
        <v>397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396</v>
      </c>
      <c r="C41" s="115" t="s">
        <v>398</v>
      </c>
      <c r="D41" s="182">
        <f t="shared" si="13"/>
        <v>0</v>
      </c>
      <c r="E41" s="184">
        <v>0</v>
      </c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292</v>
      </c>
      <c r="C42" s="117" t="s">
        <v>293</v>
      </c>
      <c r="D42" s="185">
        <f>SUM(D43:D47)</f>
        <v>165100</v>
      </c>
      <c r="E42" s="185">
        <f>SUM(E43:E47)</f>
        <v>7600</v>
      </c>
      <c r="F42" s="185">
        <f>SUM(F43:F47)</f>
        <v>157500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157500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167100</v>
      </c>
      <c r="Q42" s="186">
        <f t="shared" si="22"/>
        <v>169470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282</v>
      </c>
      <c r="B43" s="119" t="s">
        <v>296</v>
      </c>
      <c r="C43" s="115" t="s">
        <v>297</v>
      </c>
      <c r="D43" s="182">
        <f t="shared" si="13"/>
        <v>2400</v>
      </c>
      <c r="E43" s="184">
        <v>2400</v>
      </c>
      <c r="F43" s="182">
        <f t="shared" ref="F43:F47" si="23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2400</v>
      </c>
      <c r="Q43" s="155">
        <v>2450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285</v>
      </c>
      <c r="B44" s="119" t="s">
        <v>298</v>
      </c>
      <c r="C44" s="115" t="s">
        <v>299</v>
      </c>
      <c r="D44" s="182">
        <f t="shared" si="13"/>
        <v>1500</v>
      </c>
      <c r="E44" s="184">
        <v>1500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1500</v>
      </c>
      <c r="Q44" s="155">
        <v>1520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288</v>
      </c>
      <c r="B45" s="119" t="s">
        <v>301</v>
      </c>
      <c r="C45" s="115" t="s">
        <v>302</v>
      </c>
      <c r="D45" s="182">
        <f t="shared" si="13"/>
        <v>1200</v>
      </c>
      <c r="E45" s="184">
        <v>1200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1200</v>
      </c>
      <c r="Q45" s="155">
        <v>1200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399</v>
      </c>
      <c r="C46" s="115" t="s">
        <v>400</v>
      </c>
      <c r="D46" s="182">
        <f t="shared" si="13"/>
        <v>0</v>
      </c>
      <c r="E46" s="184">
        <v>0</v>
      </c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>
        <v>0</v>
      </c>
      <c r="Q46" s="155">
        <v>0</v>
      </c>
      <c r="R46" s="84"/>
      <c r="S46" s="176"/>
      <c r="T46" s="145"/>
      <c r="V46" s="192"/>
      <c r="W46" s="145"/>
    </row>
    <row r="47" spans="1:23" ht="18" customHeight="1" x14ac:dyDescent="0.25">
      <c r="A47" s="113" t="s">
        <v>291</v>
      </c>
      <c r="B47" s="119" t="s">
        <v>304</v>
      </c>
      <c r="C47" s="115" t="s">
        <v>305</v>
      </c>
      <c r="D47" s="182">
        <f t="shared" si="13"/>
        <v>160000</v>
      </c>
      <c r="E47" s="184">
        <v>2500</v>
      </c>
      <c r="F47" s="182">
        <f t="shared" si="23"/>
        <v>157500</v>
      </c>
      <c r="G47" s="155"/>
      <c r="H47" s="155"/>
      <c r="I47" s="155">
        <v>157500</v>
      </c>
      <c r="J47" s="155"/>
      <c r="K47" s="155"/>
      <c r="L47" s="155"/>
      <c r="M47" s="155"/>
      <c r="N47" s="155"/>
      <c r="O47" s="155"/>
      <c r="P47" s="155">
        <v>162000</v>
      </c>
      <c r="Q47" s="155">
        <v>164300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306</v>
      </c>
      <c r="C48" s="117" t="s">
        <v>307</v>
      </c>
      <c r="D48" s="185">
        <f>D49</f>
        <v>2500</v>
      </c>
      <c r="E48" s="185">
        <f>E49</f>
        <v>2500</v>
      </c>
      <c r="F48" s="185">
        <f>F49</f>
        <v>0</v>
      </c>
      <c r="G48" s="185">
        <f t="shared" ref="G48:Q48" si="24">G49</f>
        <v>0</v>
      </c>
      <c r="H48" s="185">
        <f t="shared" si="24"/>
        <v>0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2500</v>
      </c>
      <c r="Q48" s="186">
        <f t="shared" si="24"/>
        <v>2500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308</v>
      </c>
      <c r="C49" s="117" t="s">
        <v>309</v>
      </c>
      <c r="D49" s="185">
        <f>SUM(D50:D52)</f>
        <v>2500</v>
      </c>
      <c r="E49" s="185">
        <f>SUM(E50:E52)</f>
        <v>2500</v>
      </c>
      <c r="F49" s="185">
        <f>SUM(F50:F52)</f>
        <v>0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2500</v>
      </c>
      <c r="Q49" s="186">
        <f t="shared" si="25"/>
        <v>2500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294</v>
      </c>
      <c r="B50" s="119" t="s">
        <v>311</v>
      </c>
      <c r="C50" s="115" t="s">
        <v>312</v>
      </c>
      <c r="D50" s="182">
        <f t="shared" ref="D50:D52" si="26">E50+F50</f>
        <v>2500</v>
      </c>
      <c r="E50" s="184">
        <v>2500</v>
      </c>
      <c r="F50" s="182">
        <f t="shared" ref="F50:F52" si="27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v>2500</v>
      </c>
      <c r="Q50" s="155">
        <v>2500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295</v>
      </c>
      <c r="B51" s="119" t="s">
        <v>313</v>
      </c>
      <c r="C51" s="115" t="s">
        <v>314</v>
      </c>
      <c r="D51" s="182">
        <f t="shared" si="26"/>
        <v>0</v>
      </c>
      <c r="E51" s="184">
        <v>0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>
        <v>0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300</v>
      </c>
      <c r="B52" s="119" t="s">
        <v>361</v>
      </c>
      <c r="C52" s="115" t="s">
        <v>362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315</v>
      </c>
      <c r="C53" s="121" t="s">
        <v>387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416</v>
      </c>
      <c r="C54" s="117" t="s">
        <v>418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417</v>
      </c>
      <c r="C55" s="115" t="s">
        <v>419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 x14ac:dyDescent="0.25">
      <c r="A56" s="260" t="s">
        <v>363</v>
      </c>
      <c r="B56" s="261"/>
      <c r="C56" s="262"/>
      <c r="D56" s="188">
        <f>D57</f>
        <v>25500</v>
      </c>
      <c r="E56" s="188">
        <f>E57</f>
        <v>0</v>
      </c>
      <c r="F56" s="188">
        <f>F57</f>
        <v>25500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25500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0</v>
      </c>
      <c r="P56" s="188">
        <f t="shared" si="31"/>
        <v>25800</v>
      </c>
      <c r="Q56" s="189">
        <f t="shared" si="31"/>
        <v>26200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236</v>
      </c>
      <c r="C57" s="110" t="s">
        <v>11</v>
      </c>
      <c r="D57" s="185">
        <f>D58+D61</f>
        <v>25500</v>
      </c>
      <c r="E57" s="185">
        <f>E58+E61</f>
        <v>0</v>
      </c>
      <c r="F57" s="185">
        <f>F58+F61</f>
        <v>25500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25500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0</v>
      </c>
      <c r="P57" s="185">
        <f t="shared" si="32"/>
        <v>25800</v>
      </c>
      <c r="Q57" s="186">
        <f t="shared" si="32"/>
        <v>26200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340</v>
      </c>
      <c r="C58" s="122" t="s">
        <v>403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401</v>
      </c>
      <c r="C59" s="110" t="s">
        <v>404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402</v>
      </c>
      <c r="C60" s="125" t="s">
        <v>405</v>
      </c>
      <c r="D60" s="182">
        <f t="shared" ref="D60" si="35">E60+F60</f>
        <v>0</v>
      </c>
      <c r="E60" s="184">
        <v>0</v>
      </c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341</v>
      </c>
      <c r="C61" s="122" t="s">
        <v>382</v>
      </c>
      <c r="D61" s="185">
        <f>D62+D64+D70</f>
        <v>25500</v>
      </c>
      <c r="E61" s="185">
        <f>E62+E64+E70</f>
        <v>0</v>
      </c>
      <c r="F61" s="185">
        <f>F62+F64+F70</f>
        <v>25500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25500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0</v>
      </c>
      <c r="P61" s="185">
        <f t="shared" si="36"/>
        <v>25800</v>
      </c>
      <c r="Q61" s="186">
        <f t="shared" si="36"/>
        <v>26200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380</v>
      </c>
      <c r="C62" s="110" t="s">
        <v>383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0</v>
      </c>
      <c r="Q62" s="186">
        <f t="shared" si="37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303</v>
      </c>
      <c r="B63" s="126" t="s">
        <v>384</v>
      </c>
      <c r="C63" s="115" t="s">
        <v>133</v>
      </c>
      <c r="D63" s="182">
        <f t="shared" ref="D63:D71" si="38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342</v>
      </c>
      <c r="C64" s="117" t="s">
        <v>343</v>
      </c>
      <c r="D64" s="185">
        <f t="shared" ref="D64:E64" si="39">SUM(D65:D69)</f>
        <v>25500</v>
      </c>
      <c r="E64" s="185">
        <f t="shared" si="39"/>
        <v>0</v>
      </c>
      <c r="F64" s="185">
        <f>SUM(F65:F69)</f>
        <v>25500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25500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0</v>
      </c>
      <c r="P64" s="185">
        <f t="shared" si="40"/>
        <v>25800</v>
      </c>
      <c r="Q64" s="185">
        <f t="shared" si="40"/>
        <v>26200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310</v>
      </c>
      <c r="B65" s="126" t="s">
        <v>344</v>
      </c>
      <c r="C65" s="115" t="s">
        <v>136</v>
      </c>
      <c r="D65" s="182">
        <f t="shared" si="38"/>
        <v>25500</v>
      </c>
      <c r="E65" s="184">
        <v>0</v>
      </c>
      <c r="F65" s="182">
        <f t="shared" ref="F65:F69" si="41">SUM(G65:N65)</f>
        <v>25500</v>
      </c>
      <c r="G65" s="155"/>
      <c r="H65" s="155"/>
      <c r="I65" s="155"/>
      <c r="J65" s="155">
        <v>25500</v>
      </c>
      <c r="K65" s="155"/>
      <c r="L65" s="155"/>
      <c r="M65" s="155"/>
      <c r="N65" s="155"/>
      <c r="O65" s="155"/>
      <c r="P65" s="155">
        <v>25800</v>
      </c>
      <c r="Q65" s="155">
        <v>26200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406</v>
      </c>
      <c r="C66" s="115" t="s">
        <v>409</v>
      </c>
      <c r="D66" s="182">
        <f t="shared" si="38"/>
        <v>0</v>
      </c>
      <c r="E66" s="184">
        <v>0</v>
      </c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v>0</v>
      </c>
      <c r="Q66" s="155">
        <v>0</v>
      </c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407</v>
      </c>
      <c r="C67" s="115" t="s">
        <v>138</v>
      </c>
      <c r="D67" s="182">
        <f t="shared" si="38"/>
        <v>0</v>
      </c>
      <c r="E67" s="184">
        <v>0</v>
      </c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>
        <v>0</v>
      </c>
      <c r="Q67" s="155">
        <v>0</v>
      </c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408</v>
      </c>
      <c r="C68" s="115" t="s">
        <v>141</v>
      </c>
      <c r="D68" s="182">
        <f t="shared" si="38"/>
        <v>0</v>
      </c>
      <c r="E68" s="184">
        <v>0</v>
      </c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>
        <v>0</v>
      </c>
      <c r="Q68" s="155">
        <v>0</v>
      </c>
      <c r="R68" s="84"/>
      <c r="S68" s="176"/>
      <c r="T68" s="145"/>
      <c r="V68" s="192"/>
      <c r="W68" s="145"/>
    </row>
    <row r="69" spans="1:80" ht="18" customHeight="1" x14ac:dyDescent="0.25">
      <c r="A69" s="113" t="s">
        <v>328</v>
      </c>
      <c r="B69" s="126" t="s">
        <v>347</v>
      </c>
      <c r="C69" s="115" t="s">
        <v>142</v>
      </c>
      <c r="D69" s="182">
        <f t="shared" si="38"/>
        <v>0</v>
      </c>
      <c r="E69" s="184"/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v>0</v>
      </c>
      <c r="Q69" s="155">
        <v>0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412</v>
      </c>
      <c r="D71" s="208">
        <f t="shared" si="38"/>
        <v>0</v>
      </c>
      <c r="E71" s="209">
        <v>0</v>
      </c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 x14ac:dyDescent="0.25">
      <c r="A72" s="276" t="s">
        <v>364</v>
      </c>
      <c r="B72" s="277"/>
      <c r="C72" s="278"/>
      <c r="D72" s="214">
        <f t="shared" ref="D72:Q72" si="43">D73+D89+D93+D97+D101+D105+D111+D115+D119+D123+D130+D146</f>
        <v>1962100</v>
      </c>
      <c r="E72" s="214">
        <f t="shared" si="43"/>
        <v>1404600</v>
      </c>
      <c r="F72" s="214">
        <f t="shared" si="43"/>
        <v>557500</v>
      </c>
      <c r="G72" s="214">
        <f t="shared" si="43"/>
        <v>0</v>
      </c>
      <c r="H72" s="214">
        <f t="shared" si="43"/>
        <v>0</v>
      </c>
      <c r="I72" s="214">
        <f t="shared" si="43"/>
        <v>557500</v>
      </c>
      <c r="J72" s="214">
        <f t="shared" si="43"/>
        <v>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1986400</v>
      </c>
      <c r="Q72" s="215">
        <f t="shared" si="43"/>
        <v>2009800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64" t="s">
        <v>365</v>
      </c>
      <c r="B73" s="265"/>
      <c r="C73" s="266"/>
      <c r="D73" s="188">
        <f>D74</f>
        <v>424000</v>
      </c>
      <c r="E73" s="188">
        <f>E74</f>
        <v>244000</v>
      </c>
      <c r="F73" s="188">
        <f>F74</f>
        <v>180000</v>
      </c>
      <c r="G73" s="188">
        <f t="shared" ref="G73:Q73" si="44">G74</f>
        <v>0</v>
      </c>
      <c r="H73" s="188">
        <f t="shared" si="44"/>
        <v>0</v>
      </c>
      <c r="I73" s="188">
        <f t="shared" si="44"/>
        <v>180000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430200</v>
      </c>
      <c r="Q73" s="189">
        <f t="shared" si="44"/>
        <v>418400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222</v>
      </c>
      <c r="C74" s="110" t="s">
        <v>420</v>
      </c>
      <c r="D74" s="185">
        <f>D75+D83+D86</f>
        <v>424000</v>
      </c>
      <c r="E74" s="185">
        <f>E75+E83+E86</f>
        <v>244000</v>
      </c>
      <c r="F74" s="185">
        <f>F75+F83+F86</f>
        <v>180000</v>
      </c>
      <c r="G74" s="185">
        <f t="shared" ref="G74:Q74" si="45">G75+G83+G86</f>
        <v>0</v>
      </c>
      <c r="H74" s="185">
        <f t="shared" si="45"/>
        <v>0</v>
      </c>
      <c r="I74" s="185">
        <f t="shared" si="45"/>
        <v>180000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430200</v>
      </c>
      <c r="Q74" s="186">
        <f t="shared" si="45"/>
        <v>418400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223</v>
      </c>
      <c r="C75" s="130" t="s">
        <v>224</v>
      </c>
      <c r="D75" s="185">
        <f>D76+D78+D80</f>
        <v>403600</v>
      </c>
      <c r="E75" s="185">
        <f>E76+E78+E80</f>
        <v>223600</v>
      </c>
      <c r="F75" s="185">
        <f>F76+F78+F80</f>
        <v>180000</v>
      </c>
      <c r="G75" s="185">
        <f t="shared" ref="G75:Q75" si="46">G76+G78+G80</f>
        <v>0</v>
      </c>
      <c r="H75" s="185">
        <f t="shared" si="46"/>
        <v>0</v>
      </c>
      <c r="I75" s="185">
        <f t="shared" si="46"/>
        <v>180000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409600</v>
      </c>
      <c r="Q75" s="186">
        <f t="shared" si="46"/>
        <v>415500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225</v>
      </c>
      <c r="C76" s="130" t="s">
        <v>385</v>
      </c>
      <c r="D76" s="185">
        <f>D77</f>
        <v>355300</v>
      </c>
      <c r="E76" s="185">
        <f>E77</f>
        <v>175300</v>
      </c>
      <c r="F76" s="185">
        <f>F77</f>
        <v>180000</v>
      </c>
      <c r="G76" s="185">
        <f t="shared" ref="G76:Q76" si="47">G77</f>
        <v>0</v>
      </c>
      <c r="H76" s="185">
        <f t="shared" si="47"/>
        <v>0</v>
      </c>
      <c r="I76" s="185">
        <f t="shared" si="47"/>
        <v>180000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360000</v>
      </c>
      <c r="Q76" s="186">
        <f t="shared" si="47"/>
        <v>365100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330</v>
      </c>
      <c r="B77" s="126" t="s">
        <v>227</v>
      </c>
      <c r="C77" s="115" t="s">
        <v>228</v>
      </c>
      <c r="D77" s="182">
        <f t="shared" ref="D77" si="48">E77+F77</f>
        <v>355300</v>
      </c>
      <c r="E77" s="184">
        <v>175300</v>
      </c>
      <c r="F77" s="182">
        <f>SUM(G77:N77)</f>
        <v>180000</v>
      </c>
      <c r="G77" s="184"/>
      <c r="H77" s="184"/>
      <c r="I77" s="184">
        <v>180000</v>
      </c>
      <c r="J77" s="184"/>
      <c r="K77" s="184"/>
      <c r="L77" s="184"/>
      <c r="M77" s="184"/>
      <c r="N77" s="184"/>
      <c r="O77" s="184"/>
      <c r="P77" s="184">
        <v>360000</v>
      </c>
      <c r="Q77" s="187">
        <v>365100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386</v>
      </c>
      <c r="C78" s="132" t="s">
        <v>229</v>
      </c>
      <c r="D78" s="185">
        <f t="shared" ref="D78:E78" si="49">D79</f>
        <v>18200</v>
      </c>
      <c r="E78" s="185">
        <f t="shared" si="49"/>
        <v>18200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19000</v>
      </c>
      <c r="Q78" s="186">
        <f t="shared" si="50"/>
        <v>19300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331</v>
      </c>
      <c r="B79" s="126" t="s">
        <v>231</v>
      </c>
      <c r="C79" s="115" t="s">
        <v>232</v>
      </c>
      <c r="D79" s="182">
        <f t="shared" ref="D79" si="51">E79+F79</f>
        <v>18200</v>
      </c>
      <c r="E79" s="184">
        <v>18200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19000</v>
      </c>
      <c r="Q79" s="155">
        <v>19300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367</v>
      </c>
      <c r="C80" s="132" t="s">
        <v>233</v>
      </c>
      <c r="D80" s="185">
        <f t="shared" ref="D80:E80" si="52">D81+D82</f>
        <v>30100</v>
      </c>
      <c r="E80" s="185">
        <f t="shared" si="52"/>
        <v>30100</v>
      </c>
      <c r="F80" s="185">
        <f>F81+F82</f>
        <v>0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30600</v>
      </c>
      <c r="Q80" s="186">
        <f t="shared" si="53"/>
        <v>31100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332</v>
      </c>
      <c r="B81" s="126" t="s">
        <v>234</v>
      </c>
      <c r="C81" s="115" t="s">
        <v>235</v>
      </c>
      <c r="D81" s="182">
        <f t="shared" ref="D81:D82" si="54">E81+F81</f>
        <v>27100</v>
      </c>
      <c r="E81" s="184">
        <v>27100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v>27500</v>
      </c>
      <c r="Q81" s="155">
        <v>27900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333</v>
      </c>
      <c r="B82" s="126" t="s">
        <v>237</v>
      </c>
      <c r="C82" s="115" t="s">
        <v>366</v>
      </c>
      <c r="D82" s="182">
        <f t="shared" si="54"/>
        <v>3000</v>
      </c>
      <c r="E82" s="184">
        <v>3000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v>3100</v>
      </c>
      <c r="Q82" s="155">
        <v>3200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238</v>
      </c>
      <c r="C83" s="112" t="s">
        <v>239</v>
      </c>
      <c r="D83" s="185">
        <f t="shared" ref="D83:F87" si="55">D84</f>
        <v>20400</v>
      </c>
      <c r="E83" s="185">
        <f t="shared" si="55"/>
        <v>20400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20600</v>
      </c>
      <c r="Q83" s="186">
        <f t="shared" ref="Q83" si="66">Q84</f>
        <v>2900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240</v>
      </c>
      <c r="C84" s="112" t="s">
        <v>381</v>
      </c>
      <c r="D84" s="185">
        <f t="shared" si="55"/>
        <v>20400</v>
      </c>
      <c r="E84" s="185">
        <f t="shared" si="55"/>
        <v>20400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20600</v>
      </c>
      <c r="Q84" s="186">
        <f t="shared" ref="Q84" si="77">Q85</f>
        <v>2900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334</v>
      </c>
      <c r="B85" s="126" t="s">
        <v>244</v>
      </c>
      <c r="C85" s="115" t="s">
        <v>245</v>
      </c>
      <c r="D85" s="182">
        <f t="shared" ref="D85" si="78">E85+F85</f>
        <v>20400</v>
      </c>
      <c r="E85" s="184">
        <v>20400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20600</v>
      </c>
      <c r="Q85" s="155">
        <v>2900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315</v>
      </c>
      <c r="C86" s="177" t="s">
        <v>387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316</v>
      </c>
      <c r="C87" s="117" t="s">
        <v>317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223</v>
      </c>
      <c r="B88" s="126" t="s">
        <v>318</v>
      </c>
      <c r="C88" s="115" t="s">
        <v>337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79" t="s">
        <v>368</v>
      </c>
      <c r="B89" s="280"/>
      <c r="C89" s="281"/>
      <c r="D89" s="188">
        <f t="shared" ref="D89:F91" si="91">D90</f>
        <v>360000</v>
      </c>
      <c r="E89" s="188">
        <f t="shared" si="91"/>
        <v>360000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365000</v>
      </c>
      <c r="Q89" s="189">
        <f t="shared" si="92"/>
        <v>370000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319</v>
      </c>
      <c r="C90" s="122" t="s">
        <v>320</v>
      </c>
      <c r="D90" s="185">
        <f t="shared" si="91"/>
        <v>360000</v>
      </c>
      <c r="E90" s="185">
        <f t="shared" si="91"/>
        <v>360000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365000</v>
      </c>
      <c r="Q90" s="186">
        <f t="shared" si="93"/>
        <v>370000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321</v>
      </c>
      <c r="C91" s="135" t="s">
        <v>322</v>
      </c>
      <c r="D91" s="185">
        <f t="shared" si="91"/>
        <v>360000</v>
      </c>
      <c r="E91" s="185">
        <f t="shared" si="91"/>
        <v>360000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365000</v>
      </c>
      <c r="Q91" s="186">
        <f t="shared" si="93"/>
        <v>370000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238</v>
      </c>
      <c r="B92" s="126" t="s">
        <v>338</v>
      </c>
      <c r="C92" s="115" t="s">
        <v>339</v>
      </c>
      <c r="D92" s="182">
        <f t="shared" ref="D92" si="94">E92+F92</f>
        <v>360000</v>
      </c>
      <c r="E92" s="184">
        <v>360000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365000</v>
      </c>
      <c r="Q92" s="184">
        <v>370000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60" t="s">
        <v>369</v>
      </c>
      <c r="B93" s="261"/>
      <c r="C93" s="262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323</v>
      </c>
      <c r="C94" s="110" t="s">
        <v>324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325</v>
      </c>
      <c r="C95" s="110" t="s">
        <v>388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335</v>
      </c>
      <c r="B96" s="126" t="s">
        <v>326</v>
      </c>
      <c r="C96" s="115" t="s">
        <v>327</v>
      </c>
      <c r="D96" s="182">
        <f t="shared" ref="D96" si="98">E96+F96</f>
        <v>0</v>
      </c>
      <c r="E96" s="184">
        <v>0</v>
      </c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 x14ac:dyDescent="0.25">
      <c r="A97" s="264" t="s">
        <v>370</v>
      </c>
      <c r="B97" s="265"/>
      <c r="C97" s="266"/>
      <c r="D97" s="188">
        <f t="shared" ref="D97:F99" si="99">D98</f>
        <v>649200</v>
      </c>
      <c r="E97" s="188">
        <f t="shared" si="99"/>
        <v>275000</v>
      </c>
      <c r="F97" s="188">
        <f t="shared" si="99"/>
        <v>374200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374200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657000</v>
      </c>
      <c r="Q97" s="189">
        <f t="shared" si="100"/>
        <v>666200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238</v>
      </c>
      <c r="C98" s="112" t="s">
        <v>239</v>
      </c>
      <c r="D98" s="185">
        <f t="shared" si="99"/>
        <v>649200</v>
      </c>
      <c r="E98" s="185">
        <f t="shared" si="99"/>
        <v>275000</v>
      </c>
      <c r="F98" s="185">
        <f t="shared" si="99"/>
        <v>374200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374200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657000</v>
      </c>
      <c r="Q98" s="186">
        <f t="shared" si="101"/>
        <v>666200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249</v>
      </c>
      <c r="C99" s="110" t="s">
        <v>329</v>
      </c>
      <c r="D99" s="185">
        <f t="shared" si="99"/>
        <v>649200</v>
      </c>
      <c r="E99" s="185">
        <f t="shared" si="99"/>
        <v>275000</v>
      </c>
      <c r="F99" s="185">
        <f t="shared" si="99"/>
        <v>374200</v>
      </c>
      <c r="G99" s="185">
        <f t="shared" si="101"/>
        <v>0</v>
      </c>
      <c r="H99" s="185">
        <f t="shared" si="101"/>
        <v>0</v>
      </c>
      <c r="I99" s="185">
        <f t="shared" si="101"/>
        <v>374200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657000</v>
      </c>
      <c r="Q99" s="186">
        <f t="shared" si="101"/>
        <v>666200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306</v>
      </c>
      <c r="B100" s="126" t="s">
        <v>254</v>
      </c>
      <c r="C100" s="115" t="s">
        <v>255</v>
      </c>
      <c r="D100" s="182">
        <f t="shared" ref="D100" si="102">E100+F100</f>
        <v>649200</v>
      </c>
      <c r="E100" s="184">
        <v>275000</v>
      </c>
      <c r="F100" s="182">
        <f>SUM(G100:N100)</f>
        <v>374200</v>
      </c>
      <c r="G100" s="155"/>
      <c r="H100" s="155"/>
      <c r="I100" s="155">
        <v>374200</v>
      </c>
      <c r="J100" s="155"/>
      <c r="K100" s="155"/>
      <c r="L100" s="155"/>
      <c r="M100" s="155"/>
      <c r="N100" s="155"/>
      <c r="O100" s="155"/>
      <c r="P100" s="155">
        <v>657000</v>
      </c>
      <c r="Q100" s="155">
        <v>666200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67" t="s">
        <v>371</v>
      </c>
      <c r="B101" s="268"/>
      <c r="C101" s="269"/>
      <c r="D101" s="188">
        <f t="shared" ref="D101:F103" si="103">D102</f>
        <v>25000</v>
      </c>
      <c r="E101" s="188">
        <f t="shared" si="103"/>
        <v>25000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25300</v>
      </c>
      <c r="Q101" s="189">
        <f t="shared" si="104"/>
        <v>26000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238</v>
      </c>
      <c r="C102" s="112" t="s">
        <v>239</v>
      </c>
      <c r="D102" s="185">
        <f t="shared" si="103"/>
        <v>25000</v>
      </c>
      <c r="E102" s="185">
        <f t="shared" si="103"/>
        <v>25000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25300</v>
      </c>
      <c r="Q102" s="186">
        <f t="shared" si="105"/>
        <v>26000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292</v>
      </c>
      <c r="C103" s="110" t="s">
        <v>293</v>
      </c>
      <c r="D103" s="185">
        <f t="shared" si="103"/>
        <v>25000</v>
      </c>
      <c r="E103" s="185">
        <f t="shared" si="103"/>
        <v>25000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25300</v>
      </c>
      <c r="Q103" s="186">
        <f t="shared" si="105"/>
        <v>26000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336</v>
      </c>
      <c r="B104" s="144" t="s">
        <v>421</v>
      </c>
      <c r="C104" s="133" t="s">
        <v>372</v>
      </c>
      <c r="D104" s="182">
        <f t="shared" ref="D104" si="106">E104+F104</f>
        <v>25000</v>
      </c>
      <c r="E104" s="184">
        <v>25000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25300</v>
      </c>
      <c r="Q104" s="184">
        <v>26000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60" t="s">
        <v>373</v>
      </c>
      <c r="B105" s="261"/>
      <c r="C105" s="262"/>
      <c r="D105" s="188">
        <f>D106</f>
        <v>197700</v>
      </c>
      <c r="E105" s="188">
        <f>E106</f>
        <v>194400</v>
      </c>
      <c r="F105" s="188">
        <f>F106</f>
        <v>3300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3300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200000</v>
      </c>
      <c r="Q105" s="189">
        <f t="shared" si="107"/>
        <v>205600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238</v>
      </c>
      <c r="C106" s="112" t="s">
        <v>239</v>
      </c>
      <c r="D106" s="185">
        <f>D107+D109</f>
        <v>197700</v>
      </c>
      <c r="E106" s="185">
        <f>E107+E109</f>
        <v>194400</v>
      </c>
      <c r="F106" s="185">
        <f>F107+F109</f>
        <v>3300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3300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200000</v>
      </c>
      <c r="Q106" s="186">
        <f t="shared" si="108"/>
        <v>205600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264</v>
      </c>
      <c r="C107" s="110" t="s">
        <v>265</v>
      </c>
      <c r="D107" s="185">
        <f>D108</f>
        <v>197700</v>
      </c>
      <c r="E107" s="185">
        <f>E108</f>
        <v>194400</v>
      </c>
      <c r="F107" s="185">
        <f>F108</f>
        <v>3300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3300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200000</v>
      </c>
      <c r="Q107" s="186">
        <f t="shared" si="109"/>
        <v>205600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315</v>
      </c>
      <c r="B108" s="126" t="s">
        <v>267</v>
      </c>
      <c r="C108" s="115" t="s">
        <v>268</v>
      </c>
      <c r="D108" s="182">
        <f t="shared" ref="D108" si="110">E108+F108</f>
        <v>197700</v>
      </c>
      <c r="E108" s="184">
        <v>194400</v>
      </c>
      <c r="F108" s="182">
        <f>SUM(G108:N108)</f>
        <v>3300</v>
      </c>
      <c r="G108" s="155"/>
      <c r="H108" s="155"/>
      <c r="I108" s="155">
        <v>3300</v>
      </c>
      <c r="J108" s="155"/>
      <c r="K108" s="155"/>
      <c r="L108" s="155"/>
      <c r="M108" s="155"/>
      <c r="N108" s="155"/>
      <c r="O108" s="155"/>
      <c r="P108" s="155">
        <v>200000</v>
      </c>
      <c r="Q108" s="155">
        <v>205600</v>
      </c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292</v>
      </c>
      <c r="C109" s="117" t="s">
        <v>293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0</v>
      </c>
      <c r="Q109" s="186">
        <f t="shared" si="11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319</v>
      </c>
      <c r="B110" s="126" t="s">
        <v>304</v>
      </c>
      <c r="C110" s="115" t="s">
        <v>305</v>
      </c>
      <c r="D110" s="182">
        <f t="shared" ref="D110" si="112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>
        <v>0</v>
      </c>
      <c r="Q110" s="184">
        <v>0</v>
      </c>
      <c r="R110" s="84"/>
      <c r="S110" s="176"/>
      <c r="T110" s="145"/>
      <c r="V110" s="192"/>
      <c r="W110" s="145"/>
    </row>
    <row r="111" spans="1:80" s="152" customFormat="1" ht="27" customHeight="1" x14ac:dyDescent="0.25">
      <c r="A111" s="260" t="s">
        <v>374</v>
      </c>
      <c r="B111" s="261"/>
      <c r="C111" s="262"/>
      <c r="D111" s="188">
        <f t="shared" ref="D111:F113" si="113">D112</f>
        <v>16000</v>
      </c>
      <c r="E111" s="188">
        <f t="shared" si="113"/>
        <v>16000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16200</v>
      </c>
      <c r="Q111" s="189">
        <f t="shared" si="114"/>
        <v>16500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238</v>
      </c>
      <c r="C112" s="112" t="s">
        <v>239</v>
      </c>
      <c r="D112" s="185">
        <f t="shared" si="113"/>
        <v>16000</v>
      </c>
      <c r="E112" s="185">
        <f t="shared" si="113"/>
        <v>16000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16200</v>
      </c>
      <c r="Q112" s="186">
        <f t="shared" si="115"/>
        <v>16500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292</v>
      </c>
      <c r="C113" s="117" t="s">
        <v>293</v>
      </c>
      <c r="D113" s="185">
        <f t="shared" si="113"/>
        <v>16000</v>
      </c>
      <c r="E113" s="185">
        <f t="shared" si="113"/>
        <v>16000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16200</v>
      </c>
      <c r="Q113" s="186">
        <f t="shared" si="115"/>
        <v>16500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323</v>
      </c>
      <c r="B114" s="126" t="s">
        <v>304</v>
      </c>
      <c r="C114" s="115" t="s">
        <v>305</v>
      </c>
      <c r="D114" s="182">
        <f t="shared" ref="D114" si="116">E114+F114</f>
        <v>16000</v>
      </c>
      <c r="E114" s="184">
        <v>16000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16200</v>
      </c>
      <c r="Q114" s="155">
        <v>16500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60" t="s">
        <v>375</v>
      </c>
      <c r="B115" s="261"/>
      <c r="C115" s="262"/>
      <c r="D115" s="188">
        <f t="shared" ref="D115:F117" si="117">D116</f>
        <v>44200</v>
      </c>
      <c r="E115" s="188">
        <f t="shared" si="117"/>
        <v>44200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44700</v>
      </c>
      <c r="Q115" s="189">
        <f t="shared" si="118"/>
        <v>45500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238</v>
      </c>
      <c r="C116" s="112" t="s">
        <v>239</v>
      </c>
      <c r="D116" s="185">
        <f t="shared" si="117"/>
        <v>44200</v>
      </c>
      <c r="E116" s="185">
        <f t="shared" si="117"/>
        <v>44200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44700</v>
      </c>
      <c r="Q116" s="186">
        <f t="shared" si="119"/>
        <v>45500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264</v>
      </c>
      <c r="C117" s="110" t="s">
        <v>265</v>
      </c>
      <c r="D117" s="185">
        <f t="shared" si="117"/>
        <v>44200</v>
      </c>
      <c r="E117" s="185">
        <f t="shared" si="117"/>
        <v>44200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44700</v>
      </c>
      <c r="Q117" s="186">
        <f t="shared" si="119"/>
        <v>45500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345</v>
      </c>
      <c r="B118" s="126" t="s">
        <v>283</v>
      </c>
      <c r="C118" s="115" t="s">
        <v>376</v>
      </c>
      <c r="D118" s="182">
        <f t="shared" ref="D118" si="120">E118+F118</f>
        <v>44200</v>
      </c>
      <c r="E118" s="184">
        <v>44200</v>
      </c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>
        <v>44700</v>
      </c>
      <c r="Q118" s="184">
        <v>45500</v>
      </c>
      <c r="R118" s="84"/>
      <c r="S118" s="176"/>
      <c r="T118" s="145"/>
      <c r="V118" s="192"/>
      <c r="W118" s="145"/>
    </row>
    <row r="119" spans="1:80" s="152" customFormat="1" ht="27" customHeight="1" x14ac:dyDescent="0.25">
      <c r="A119" s="260" t="s">
        <v>377</v>
      </c>
      <c r="B119" s="261"/>
      <c r="C119" s="262"/>
      <c r="D119" s="188">
        <f t="shared" ref="D119:F121" si="121">D120</f>
        <v>245000</v>
      </c>
      <c r="E119" s="188">
        <f t="shared" si="121"/>
        <v>245000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247000</v>
      </c>
      <c r="Q119" s="189">
        <f t="shared" si="122"/>
        <v>260500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238</v>
      </c>
      <c r="C120" s="112" t="s">
        <v>239</v>
      </c>
      <c r="D120" s="185">
        <f t="shared" si="121"/>
        <v>245000</v>
      </c>
      <c r="E120" s="185">
        <f t="shared" si="121"/>
        <v>245000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247000</v>
      </c>
      <c r="Q120" s="186">
        <f t="shared" si="123"/>
        <v>260500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264</v>
      </c>
      <c r="C121" s="110" t="s">
        <v>265</v>
      </c>
      <c r="D121" s="185">
        <f t="shared" si="121"/>
        <v>245000</v>
      </c>
      <c r="E121" s="185">
        <f t="shared" si="121"/>
        <v>245000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247000</v>
      </c>
      <c r="Q121" s="186">
        <f t="shared" si="123"/>
        <v>260500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346</v>
      </c>
      <c r="B122" s="126" t="s">
        <v>283</v>
      </c>
      <c r="C122" s="115" t="s">
        <v>284</v>
      </c>
      <c r="D122" s="182">
        <f t="shared" ref="D122" si="124">E122+F122</f>
        <v>245000</v>
      </c>
      <c r="E122" s="183">
        <v>245000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247000</v>
      </c>
      <c r="Q122" s="183">
        <v>260500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60" t="s">
        <v>378</v>
      </c>
      <c r="B123" s="261"/>
      <c r="C123" s="262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340</v>
      </c>
      <c r="B126" s="126" t="s">
        <v>257</v>
      </c>
      <c r="C126" s="115" t="s">
        <v>258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341</v>
      </c>
      <c r="B128" s="126" t="s">
        <v>267</v>
      </c>
      <c r="C128" s="115" t="s">
        <v>268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348</v>
      </c>
      <c r="B129" s="126" t="s">
        <v>275</v>
      </c>
      <c r="C129" s="115" t="s">
        <v>276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60" t="s">
        <v>379</v>
      </c>
      <c r="B130" s="261"/>
      <c r="C130" s="262"/>
      <c r="D130" s="188">
        <f>D131+D137</f>
        <v>1000</v>
      </c>
      <c r="E130" s="188">
        <f>E131+E137</f>
        <v>1000</v>
      </c>
      <c r="F130" s="188">
        <f>F131+F137</f>
        <v>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1000</v>
      </c>
      <c r="Q130" s="189">
        <f t="shared" si="131"/>
        <v>1100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349</v>
      </c>
      <c r="B134" s="136">
        <v>3232</v>
      </c>
      <c r="C134" s="137" t="s">
        <v>271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292</v>
      </c>
      <c r="C135" s="117" t="s">
        <v>293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350</v>
      </c>
      <c r="B136" s="136">
        <v>3292</v>
      </c>
      <c r="C136" s="137" t="s">
        <v>297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39">D138</f>
        <v>1000</v>
      </c>
      <c r="E137" s="180">
        <f t="shared" si="139"/>
        <v>1000</v>
      </c>
      <c r="F137" s="180">
        <f>F138</f>
        <v>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1000</v>
      </c>
      <c r="Q137" s="181">
        <f t="shared" si="140"/>
        <v>1100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382</v>
      </c>
      <c r="D138" s="180">
        <f t="shared" ref="D138:E138" si="141">D139+D142+D144</f>
        <v>1000</v>
      </c>
      <c r="E138" s="180">
        <f t="shared" si="141"/>
        <v>1000</v>
      </c>
      <c r="F138" s="180">
        <f>F139+F142+F144</f>
        <v>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1000</v>
      </c>
      <c r="Q138" s="181">
        <f t="shared" si="142"/>
        <v>1100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343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351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352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389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422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390</v>
      </c>
      <c r="C144" s="177" t="s">
        <v>391</v>
      </c>
      <c r="D144" s="185">
        <f t="shared" ref="D144:E144" si="149">D145</f>
        <v>1000</v>
      </c>
      <c r="E144" s="185">
        <f t="shared" si="149"/>
        <v>1000</v>
      </c>
      <c r="F144" s="185">
        <f>F145</f>
        <v>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1000</v>
      </c>
      <c r="Q144" s="186">
        <f t="shared" si="150"/>
        <v>1100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353</v>
      </c>
      <c r="B145" s="126" t="s">
        <v>392</v>
      </c>
      <c r="C145" s="115" t="s">
        <v>146</v>
      </c>
      <c r="D145" s="182">
        <f t="shared" ref="D145" si="151">E145+F145</f>
        <v>1000</v>
      </c>
      <c r="E145" s="184">
        <v>1000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v>1000</v>
      </c>
      <c r="Q145" s="155">
        <v>1100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60" t="s">
        <v>425</v>
      </c>
      <c r="B146" s="261"/>
      <c r="C146" s="262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238</v>
      </c>
      <c r="C147" s="112" t="s">
        <v>239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292</v>
      </c>
      <c r="C148" s="117" t="s">
        <v>293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354</v>
      </c>
      <c r="B149" s="206" t="s">
        <v>304</v>
      </c>
      <c r="C149" s="207" t="s">
        <v>305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70" t="s">
        <v>423</v>
      </c>
      <c r="B150" s="271"/>
      <c r="C150" s="272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2845000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2100000</v>
      </c>
      <c r="F150" s="211">
        <f t="shared" si="156"/>
        <v>745000</v>
      </c>
      <c r="G150" s="211">
        <f t="shared" si="156"/>
        <v>0</v>
      </c>
      <c r="H150" s="211">
        <f t="shared" si="156"/>
        <v>0</v>
      </c>
      <c r="I150" s="211">
        <f t="shared" si="156"/>
        <v>715000</v>
      </c>
      <c r="J150" s="211">
        <f t="shared" si="156"/>
        <v>30000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0</v>
      </c>
      <c r="P150" s="211">
        <f t="shared" si="156"/>
        <v>2880800</v>
      </c>
      <c r="Q150" s="211">
        <f t="shared" si="156"/>
        <v>2916700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63" t="s">
        <v>443</v>
      </c>
      <c r="B158" s="263"/>
      <c r="C158" s="263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426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M1:N1"/>
    <mergeCell ref="A2:N2"/>
    <mergeCell ref="A10:A11"/>
    <mergeCell ref="B10:B11"/>
    <mergeCell ref="C10:C11"/>
    <mergeCell ref="D10:D11"/>
    <mergeCell ref="G10:G11"/>
    <mergeCell ref="H10:H11"/>
    <mergeCell ref="A17:C17"/>
    <mergeCell ref="A56:C56"/>
    <mergeCell ref="A72:C72"/>
    <mergeCell ref="A73:C73"/>
    <mergeCell ref="A89:C89"/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11" sqref="B11:B17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429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430</v>
      </c>
    </row>
    <row r="5" spans="1:2" ht="15" x14ac:dyDescent="0.25">
      <c r="A5" s="225"/>
    </row>
    <row r="6" spans="1:2" ht="15" x14ac:dyDescent="0.25">
      <c r="A6" s="225" t="s">
        <v>431</v>
      </c>
    </row>
    <row r="7" spans="1:2" x14ac:dyDescent="0.2">
      <c r="A7" s="226"/>
    </row>
    <row r="8" spans="1:2" ht="16.5" thickBot="1" x14ac:dyDescent="0.3">
      <c r="A8" s="227"/>
    </row>
    <row r="9" spans="1:2" ht="23.25" customHeight="1" x14ac:dyDescent="0.2">
      <c r="A9" s="298" t="s">
        <v>432</v>
      </c>
      <c r="B9" s="300"/>
    </row>
    <row r="10" spans="1:2" x14ac:dyDescent="0.2">
      <c r="A10" s="299"/>
      <c r="B10" s="301"/>
    </row>
    <row r="11" spans="1:2" x14ac:dyDescent="0.2">
      <c r="A11" s="302" t="s">
        <v>433</v>
      </c>
      <c r="B11" s="304"/>
    </row>
    <row r="12" spans="1:2" x14ac:dyDescent="0.2">
      <c r="A12" s="303"/>
      <c r="B12" s="305"/>
    </row>
    <row r="13" spans="1:2" x14ac:dyDescent="0.2">
      <c r="A13" s="303"/>
      <c r="B13" s="305"/>
    </row>
    <row r="14" spans="1:2" x14ac:dyDescent="0.2">
      <c r="A14" s="303"/>
      <c r="B14" s="305"/>
    </row>
    <row r="15" spans="1:2" x14ac:dyDescent="0.2">
      <c r="A15" s="303"/>
      <c r="B15" s="305"/>
    </row>
    <row r="16" spans="1:2" x14ac:dyDescent="0.2">
      <c r="A16" s="303"/>
      <c r="B16" s="305"/>
    </row>
    <row r="17" spans="1:2" x14ac:dyDescent="0.2">
      <c r="A17" s="299"/>
      <c r="B17" s="301"/>
    </row>
    <row r="18" spans="1:2" ht="106.5" customHeight="1" x14ac:dyDescent="0.2">
      <c r="A18" s="302" t="s">
        <v>434</v>
      </c>
      <c r="B18" s="304"/>
    </row>
    <row r="19" spans="1:2" x14ac:dyDescent="0.2">
      <c r="A19" s="303"/>
      <c r="B19" s="305"/>
    </row>
    <row r="20" spans="1:2" x14ac:dyDescent="0.2">
      <c r="A20" s="299"/>
      <c r="B20" s="301"/>
    </row>
    <row r="21" spans="1:2" ht="69.75" customHeight="1" x14ac:dyDescent="0.2">
      <c r="A21" s="302" t="s">
        <v>435</v>
      </c>
      <c r="B21" s="304"/>
    </row>
    <row r="22" spans="1:2" x14ac:dyDescent="0.2">
      <c r="A22" s="303"/>
      <c r="B22" s="305"/>
    </row>
    <row r="23" spans="1:2" x14ac:dyDescent="0.2">
      <c r="A23" s="303"/>
      <c r="B23" s="305"/>
    </row>
    <row r="24" spans="1:2" x14ac:dyDescent="0.2">
      <c r="A24" s="299"/>
      <c r="B24" s="301"/>
    </row>
    <row r="25" spans="1:2" ht="114" customHeight="1" x14ac:dyDescent="0.2">
      <c r="A25" s="302" t="s">
        <v>436</v>
      </c>
      <c r="B25" s="304"/>
    </row>
    <row r="26" spans="1:2" x14ac:dyDescent="0.2">
      <c r="A26" s="303"/>
      <c r="B26" s="305"/>
    </row>
    <row r="27" spans="1:2" x14ac:dyDescent="0.2">
      <c r="A27" s="299"/>
      <c r="B27" s="301"/>
    </row>
    <row r="28" spans="1:2" ht="32.25" customHeight="1" x14ac:dyDescent="0.2">
      <c r="A28" s="302" t="s">
        <v>437</v>
      </c>
      <c r="B28" s="304"/>
    </row>
    <row r="29" spans="1:2" x14ac:dyDescent="0.2">
      <c r="A29" s="303"/>
      <c r="B29" s="305"/>
    </row>
    <row r="30" spans="1:2" x14ac:dyDescent="0.2">
      <c r="A30" s="303"/>
      <c r="B30" s="305"/>
    </row>
    <row r="31" spans="1:2" x14ac:dyDescent="0.2">
      <c r="A31" s="303"/>
      <c r="B31" s="305"/>
    </row>
    <row r="32" spans="1:2" x14ac:dyDescent="0.2">
      <c r="A32" s="303"/>
      <c r="B32" s="305"/>
    </row>
    <row r="33" spans="1:2" x14ac:dyDescent="0.2">
      <c r="A33" s="299"/>
      <c r="B33" s="301"/>
    </row>
    <row r="34" spans="1:2" x14ac:dyDescent="0.2">
      <c r="A34" s="302" t="s">
        <v>438</v>
      </c>
      <c r="B34" s="304"/>
    </row>
    <row r="35" spans="1:2" x14ac:dyDescent="0.2">
      <c r="A35" s="303"/>
      <c r="B35" s="305"/>
    </row>
    <row r="36" spans="1:2" x14ac:dyDescent="0.2">
      <c r="A36" s="303"/>
      <c r="B36" s="305"/>
    </row>
    <row r="37" spans="1:2" x14ac:dyDescent="0.2">
      <c r="A37" s="303"/>
      <c r="B37" s="305"/>
    </row>
    <row r="38" spans="1:2" x14ac:dyDescent="0.2">
      <c r="A38" s="303"/>
      <c r="B38" s="305"/>
    </row>
    <row r="39" spans="1:2" ht="13.5" thickBot="1" x14ac:dyDescent="0.25">
      <c r="A39" s="306"/>
      <c r="B39" s="307"/>
    </row>
    <row r="40" spans="1:2" ht="14.25" x14ac:dyDescent="0.2">
      <c r="A40" s="228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Anita</cp:lastModifiedBy>
  <cp:lastPrinted>2017-09-29T07:42:12Z</cp:lastPrinted>
  <dcterms:created xsi:type="dcterms:W3CDTF">2017-09-21T11:58:02Z</dcterms:created>
  <dcterms:modified xsi:type="dcterms:W3CDTF">2017-12-07T07:03:27Z</dcterms:modified>
</cp:coreProperties>
</file>